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Документ!$B$12:$C$54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L47" i="2" l="1"/>
  <c r="M47" i="2"/>
  <c r="N47" i="2"/>
  <c r="O47" i="2"/>
  <c r="P47" i="2"/>
  <c r="Q47" i="2"/>
  <c r="R47" i="2"/>
  <c r="S47" i="2"/>
  <c r="T47" i="2"/>
  <c r="K47" i="2"/>
  <c r="L49" i="2"/>
  <c r="M49" i="2"/>
  <c r="N49" i="2"/>
  <c r="O49" i="2"/>
  <c r="P49" i="2"/>
  <c r="Q49" i="2"/>
  <c r="R49" i="2"/>
  <c r="S49" i="2"/>
  <c r="T49" i="2"/>
  <c r="K49" i="2"/>
  <c r="L51" i="2" l="1"/>
  <c r="M51" i="2"/>
  <c r="N51" i="2"/>
  <c r="O51" i="2"/>
  <c r="P51" i="2"/>
  <c r="Q51" i="2"/>
  <c r="R51" i="2"/>
  <c r="S51" i="2"/>
  <c r="T51" i="2"/>
  <c r="L43" i="2"/>
  <c r="M43" i="2"/>
  <c r="N43" i="2"/>
  <c r="O43" i="2"/>
  <c r="P43" i="2"/>
  <c r="Q43" i="2"/>
  <c r="R43" i="2"/>
  <c r="S43" i="2"/>
  <c r="T43" i="2"/>
  <c r="L41" i="2"/>
  <c r="M41" i="2"/>
  <c r="N41" i="2"/>
  <c r="O41" i="2"/>
  <c r="P41" i="2"/>
  <c r="Q41" i="2"/>
  <c r="R41" i="2"/>
  <c r="S41" i="2"/>
  <c r="T41" i="2"/>
  <c r="L35" i="2"/>
  <c r="M35" i="2"/>
  <c r="N35" i="2"/>
  <c r="O35" i="2"/>
  <c r="P35" i="2"/>
  <c r="Q35" i="2"/>
  <c r="R35" i="2"/>
  <c r="S35" i="2"/>
  <c r="T35" i="2"/>
  <c r="L32" i="2"/>
  <c r="M32" i="2"/>
  <c r="N32" i="2"/>
  <c r="O32" i="2"/>
  <c r="P32" i="2"/>
  <c r="Q32" i="2"/>
  <c r="R32" i="2"/>
  <c r="S32" i="2"/>
  <c r="T32" i="2"/>
  <c r="L29" i="2"/>
  <c r="M29" i="2"/>
  <c r="N29" i="2"/>
  <c r="O29" i="2"/>
  <c r="P29" i="2"/>
  <c r="Q29" i="2"/>
  <c r="R29" i="2"/>
  <c r="S29" i="2"/>
  <c r="T29" i="2"/>
  <c r="L24" i="2"/>
  <c r="M24" i="2"/>
  <c r="N24" i="2"/>
  <c r="O24" i="2"/>
  <c r="P24" i="2"/>
  <c r="Q24" i="2"/>
  <c r="R24" i="2"/>
  <c r="S24" i="2"/>
  <c r="T24" i="2"/>
  <c r="L21" i="2"/>
  <c r="M21" i="2"/>
  <c r="N21" i="2"/>
  <c r="O21" i="2"/>
  <c r="P21" i="2"/>
  <c r="Q21" i="2"/>
  <c r="R21" i="2"/>
  <c r="S21" i="2"/>
  <c r="T21" i="2"/>
  <c r="L13" i="2"/>
  <c r="L12" i="2" s="1"/>
  <c r="M13" i="2"/>
  <c r="M12" i="2" s="1"/>
  <c r="N13" i="2"/>
  <c r="N12" i="2" s="1"/>
  <c r="O13" i="2"/>
  <c r="P13" i="2"/>
  <c r="Q13" i="2"/>
  <c r="Q12" i="2" s="1"/>
  <c r="R13" i="2"/>
  <c r="R12" i="2" s="1"/>
  <c r="S13" i="2"/>
  <c r="T13" i="2"/>
  <c r="P12" i="2" l="1"/>
  <c r="S12" i="2"/>
  <c r="O12" i="2"/>
  <c r="T12" i="2"/>
  <c r="K51" i="2"/>
  <c r="K43" i="2"/>
  <c r="K41" i="2"/>
  <c r="K35" i="2"/>
  <c r="K29" i="2"/>
  <c r="K24" i="2"/>
  <c r="K21" i="2"/>
  <c r="K13" i="2"/>
  <c r="K32" i="2"/>
  <c r="K12" i="2" l="1"/>
</calcChain>
</file>

<file path=xl/sharedStrings.xml><?xml version="1.0" encoding="utf-8"?>
<sst xmlns="http://schemas.openxmlformats.org/spreadsheetml/2006/main" count="182" uniqueCount="70">
  <si>
    <t/>
  </si>
  <si>
    <t>000</t>
  </si>
  <si>
    <t>Наименование показателя</t>
  </si>
  <si>
    <t>Раздел</t>
  </si>
  <si>
    <t>Подраздел</t>
  </si>
  <si>
    <t>Сумма 
тыс. руб.</t>
  </si>
  <si>
    <t>00</t>
  </si>
  <si>
    <t>01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</si>
  <si>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</si>
  <si>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</si>
  <si>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</si>
  <si>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</si>
  <si>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</si>
  <si>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</si>
  <si>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</si>
  <si>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</si>
  <si>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</si>
  <si>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</si>
  <si>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</si>
  <si>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</si>
  <si>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</si>
  <si>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</si>
  <si>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</si>
  <si>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</si>
  <si>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</si>
  <si>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</si>
  <si>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</si>
  <si>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</si>
  <si>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</si>
  <si>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</si>
  <si>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</si>
  <si>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Всего расходов 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</si>
  <si>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</si>
  <si>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</si>
  <si>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</si>
  <si>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</si>
  <si>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</si>
  <si>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</si>
  <si>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</si>
  <si>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</si>
  <si>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Общеэкономические вопросы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</si>
  <si>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</si>
  <si>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</si>
  <si>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</si>
  <si>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</si>
  <si>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Благоустройство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</si>
  <si>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</si>
  <si>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</si>
  <si>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</si>
  <si>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</si>
  <si>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</si>
  <si>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</si>
  <si>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</si>
  <si>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</si>
  <si>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</si>
  <si>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</si>
  <si>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</si>
  <si>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</si>
  <si>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</si>
  <si>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</si>
  <si>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____________</t>
  </si>
  <si>
    <t>Сбор, удаление отходов и очистка сточных вод</t>
  </si>
  <si>
    <t>УТВЕРЖДЕНО</t>
  </si>
  <si>
    <t>решением Даровской
районной Думы
Даровского района
Кировской области
от ________ № ________</t>
  </si>
  <si>
    <t>Приложение № 6</t>
  </si>
  <si>
    <t>РАСПРЕДЕЛЕНИЕ
бюджетных ассигнований по разделам и подразделам классификации
расходов бюджетов на 2025 год и на 2026 год</t>
  </si>
  <si>
    <t>2025 год</t>
  </si>
  <si>
    <t>2026 год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</si>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</sst>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6" fillId="5" borderId="2" xfId="9" applyNumberFormat="1" applyFont="1" applyFill="1" applyProtection="1">
      <alignment horizontal="right" vertical="top" shrinkToFit="1"/>
    </xf>
    <xf numFmtId="0" fontId="6" fillId="5" borderId="1" xfId="3" applyFont="1" applyFill="1" applyAlignment="1"/>
    <xf numFmtId="0" fontId="6" fillId="5" borderId="4" xfId="4" applyFont="1" applyFill="1" applyBorder="1" applyAlignment="1"/>
    <xf numFmtId="0" fontId="6" fillId="5" borderId="1" xfId="2" applyNumberFormat="1" applyFont="1" applyFill="1" applyAlignment="1" applyProtection="1"/>
    <xf numFmtId="0" fontId="7" fillId="5" borderId="1" xfId="1" applyNumberFormat="1" applyFont="1" applyFill="1" applyAlignment="1" applyProtection="1"/>
    <xf numFmtId="0" fontId="7" fillId="5" borderId="1" xfId="1" applyFont="1" applyFill="1" applyAlignment="1"/>
    <xf numFmtId="0" fontId="7" fillId="5" borderId="1" xfId="2" applyNumberFormat="1" applyFont="1" applyFill="1" applyAlignment="1" applyProtection="1"/>
    <xf numFmtId="0" fontId="7" fillId="5" borderId="1" xfId="3" applyNumberFormat="1" applyFont="1" applyFill="1" applyAlignment="1" applyProtection="1"/>
    <xf numFmtId="0" fontId="7" fillId="5" borderId="1" xfId="3" applyFont="1" applyFill="1" applyAlignment="1"/>
    <xf numFmtId="0" fontId="7" fillId="5" borderId="4" xfId="4" applyNumberFormat="1" applyFont="1" applyFill="1" applyBorder="1" applyAlignment="1" applyProtection="1"/>
    <xf numFmtId="0" fontId="7" fillId="5" borderId="4" xfId="4" applyFont="1" applyFill="1" applyBorder="1" applyAlignment="1"/>
    <xf numFmtId="49" fontId="6" fillId="5" borderId="2" xfId="7" applyNumberFormat="1" applyFont="1" applyFill="1" applyProtection="1">
      <alignment horizontal="center" vertical="top" shrinkToFit="1"/>
    </xf>
    <xf numFmtId="0" fontId="5" fillId="5" borderId="2" xfId="5" applyNumberFormat="1" applyFont="1" applyFill="1" applyAlignment="1" applyProtection="1">
      <alignment vertical="center" wrapText="1"/>
    </xf>
    <xf numFmtId="49" fontId="5" fillId="5" borderId="2" xfId="5" applyNumberFormat="1" applyFont="1" applyFill="1" applyProtection="1">
      <alignment horizontal="center" vertical="center" wrapText="1"/>
    </xf>
    <xf numFmtId="0" fontId="5" fillId="5" borderId="2" xfId="5" applyNumberFormat="1" applyFont="1" applyFill="1" applyProtection="1">
      <alignment horizontal="center" vertical="center" wrapText="1"/>
    </xf>
    <xf numFmtId="164" fontId="5" fillId="5" borderId="2" xfId="5" applyNumberFormat="1" applyFont="1" applyFill="1" applyAlignment="1" applyProtection="1">
      <alignment horizontal="right" vertical="center" wrapText="1"/>
    </xf>
    <xf numFmtId="0" fontId="6" fillId="5" borderId="1" xfId="4" applyFont="1" applyFill="1" applyBorder="1" applyAlignment="1"/>
    <xf numFmtId="0" fontId="7" fillId="5" borderId="1" xfId="1" applyFont="1" applyFill="1" applyAlignment="1">
      <alignment horizontal="left" wrapText="1"/>
    </xf>
    <xf numFmtId="0" fontId="7" fillId="5" borderId="1" xfId="1" applyFont="1" applyFill="1" applyAlignment="1">
      <alignment horizontal="left"/>
    </xf>
    <xf numFmtId="0" fontId="6" fillId="5" borderId="5" xfId="5" applyNumberFormat="1" applyFont="1" applyFill="1" applyBorder="1" applyAlignment="1" applyProtection="1">
      <alignment horizontal="center" vertical="center" wrapText="1"/>
    </xf>
    <xf numFmtId="0" fontId="6" fillId="5" borderId="6" xfId="5" applyNumberFormat="1" applyFont="1" applyFill="1" applyBorder="1" applyAlignment="1" applyProtection="1">
      <alignment horizontal="center" vertical="center" wrapText="1"/>
    </xf>
    <xf numFmtId="0" fontId="6" fillId="5" borderId="7" xfId="5" applyNumberFormat="1" applyFont="1" applyFill="1" applyBorder="1" applyAlignment="1" applyProtection="1">
      <alignment horizontal="center" vertical="center" wrapText="1"/>
    </xf>
    <xf numFmtId="0" fontId="6" fillId="5" borderId="8" xfId="5" applyNumberFormat="1" applyFont="1" applyFill="1" applyBorder="1" applyAlignment="1" applyProtection="1">
      <alignment horizontal="center" vertical="center" wrapText="1"/>
    </xf>
    <xf numFmtId="0" fontId="6" fillId="5" borderId="9" xfId="5" applyNumberFormat="1" applyFont="1" applyFill="1" applyBorder="1" applyAlignment="1" applyProtection="1">
      <alignment horizontal="center" vertical="center" wrapText="1"/>
    </xf>
    <xf numFmtId="0" fontId="6" fillId="5" borderId="3" xfId="10" applyNumberFormat="1" applyFont="1" applyFill="1" applyAlignment="1" applyProtection="1">
      <alignment horizontal="center"/>
    </xf>
    <xf numFmtId="0" fontId="8" fillId="5" borderId="1" xfId="3" applyNumberFormat="1" applyFont="1" applyFill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tabSelected="1" view="pageBreakPreview" zoomScaleNormal="100" zoomScaleSheetLayoutView="100" workbookViewId="0">
      <selection activeCell="A54" sqref="A54:T54"/>
    </sheetView>
  </sheetViews>
  <sheetFormatPr defaultColWidth="8.88671875" defaultRowHeight="14.4" outlineLevelRow="1" x14ac:dyDescent="0.3"/>
  <cols>
    <col min="1" max="1" width="59.6640625" style="1" customWidth="1"/>
    <col min="2" max="2" width="7.44140625" style="1" customWidth="1"/>
    <col min="3" max="3" width="11.109375" style="1" customWidth="1"/>
    <col min="4" max="10" width="8.88671875" style="1" hidden="1"/>
    <col min="11" max="11" width="11.33203125" style="1" customWidth="1"/>
    <col min="12" max="19" width="8.88671875" style="1" hidden="1"/>
    <col min="20" max="20" width="10" style="1" customWidth="1"/>
    <col min="21" max="16384" width="8.88671875" style="1"/>
  </cols>
  <sheetData>
    <row r="1" spans="1:20" ht="18" x14ac:dyDescent="0.35">
      <c r="A1" s="10"/>
      <c r="B1" s="11" t="s">
        <v>64</v>
      </c>
      <c r="C1" s="11"/>
      <c r="D1" s="11"/>
      <c r="E1" s="11"/>
      <c r="F1" s="12"/>
      <c r="G1" s="12"/>
      <c r="H1" s="12"/>
      <c r="I1" s="12"/>
      <c r="J1" s="12"/>
      <c r="K1" s="12"/>
      <c r="L1" s="9"/>
      <c r="M1" s="9"/>
      <c r="N1" s="9"/>
      <c r="O1" s="9"/>
      <c r="P1" s="9"/>
      <c r="Q1" s="9"/>
      <c r="R1" s="9"/>
      <c r="S1" s="9"/>
      <c r="T1" s="9"/>
    </row>
    <row r="2" spans="1:20" ht="18" x14ac:dyDescent="0.35">
      <c r="A2" s="10"/>
      <c r="B2" s="11"/>
      <c r="C2" s="11"/>
      <c r="D2" s="11"/>
      <c r="E2" s="11"/>
      <c r="F2" s="12"/>
      <c r="G2" s="12"/>
      <c r="H2" s="12"/>
      <c r="I2" s="12"/>
      <c r="J2" s="12"/>
      <c r="K2" s="12"/>
      <c r="L2" s="9"/>
      <c r="M2" s="9"/>
      <c r="N2" s="9"/>
      <c r="O2" s="9"/>
      <c r="P2" s="9"/>
      <c r="Q2" s="9"/>
      <c r="R2" s="9"/>
      <c r="S2" s="9"/>
      <c r="T2" s="9"/>
    </row>
    <row r="3" spans="1:20" ht="18" x14ac:dyDescent="0.35">
      <c r="A3" s="10"/>
      <c r="B3" s="11" t="s">
        <v>62</v>
      </c>
      <c r="C3" s="11"/>
      <c r="D3" s="11"/>
      <c r="E3" s="11"/>
      <c r="F3" s="12"/>
      <c r="G3" s="12"/>
      <c r="H3" s="12"/>
      <c r="I3" s="12"/>
      <c r="J3" s="12"/>
      <c r="K3" s="12"/>
      <c r="L3" s="9"/>
      <c r="M3" s="9"/>
      <c r="N3" s="9"/>
      <c r="O3" s="9"/>
      <c r="P3" s="9"/>
      <c r="Q3" s="9"/>
      <c r="R3" s="9"/>
      <c r="S3" s="9"/>
      <c r="T3" s="9"/>
    </row>
    <row r="4" spans="1:20" ht="18" x14ac:dyDescent="0.35">
      <c r="A4" s="10"/>
      <c r="B4" s="11"/>
      <c r="C4" s="11"/>
      <c r="D4" s="11"/>
      <c r="E4" s="11"/>
      <c r="F4" s="12"/>
      <c r="G4" s="12"/>
      <c r="H4" s="12"/>
      <c r="I4" s="12"/>
      <c r="J4" s="12"/>
      <c r="K4" s="12"/>
      <c r="L4" s="9"/>
      <c r="M4" s="9"/>
      <c r="N4" s="9"/>
      <c r="O4" s="9"/>
      <c r="P4" s="9"/>
      <c r="Q4" s="9"/>
      <c r="R4" s="9"/>
      <c r="S4" s="9"/>
      <c r="T4" s="9"/>
    </row>
    <row r="5" spans="1:20" ht="87" customHeight="1" x14ac:dyDescent="0.35">
      <c r="A5" s="10"/>
      <c r="B5" s="23" t="s">
        <v>63</v>
      </c>
      <c r="C5" s="24"/>
      <c r="D5" s="24"/>
      <c r="E5" s="24"/>
      <c r="F5" s="24"/>
      <c r="G5" s="24"/>
      <c r="H5" s="24"/>
      <c r="I5" s="24"/>
      <c r="J5" s="24"/>
      <c r="K5" s="24"/>
      <c r="L5" s="9"/>
      <c r="M5" s="9"/>
      <c r="N5" s="9"/>
      <c r="O5" s="9"/>
      <c r="P5" s="9"/>
      <c r="Q5" s="9"/>
      <c r="R5" s="9"/>
      <c r="S5" s="9"/>
      <c r="T5" s="9"/>
    </row>
    <row r="6" spans="1:20" ht="28.95" customHeight="1" x14ac:dyDescent="0.3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7"/>
      <c r="M6" s="7"/>
      <c r="N6" s="7"/>
      <c r="O6" s="7"/>
      <c r="P6" s="7"/>
      <c r="Q6" s="7"/>
      <c r="R6" s="7"/>
      <c r="S6" s="7"/>
      <c r="T6" s="7"/>
    </row>
    <row r="7" spans="1:20" ht="52.95" customHeight="1" x14ac:dyDescent="0.3">
      <c r="A7" s="31" t="s">
        <v>65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ht="19.2" customHeight="1" x14ac:dyDescent="0.35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8"/>
      <c r="M8" s="8"/>
      <c r="N8" s="8"/>
      <c r="O8" s="8"/>
      <c r="P8" s="8"/>
      <c r="Q8" s="8"/>
      <c r="R8" s="8"/>
      <c r="S8" s="8"/>
      <c r="T8" s="22"/>
    </row>
    <row r="9" spans="1:20" ht="31.2" customHeight="1" x14ac:dyDescent="0.3">
      <c r="A9" s="28" t="s">
        <v>2</v>
      </c>
      <c r="B9" s="28" t="s">
        <v>3</v>
      </c>
      <c r="C9" s="28" t="s">
        <v>4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5" t="s">
        <v>5</v>
      </c>
      <c r="L9" s="26"/>
      <c r="M9" s="26"/>
      <c r="N9" s="26"/>
      <c r="O9" s="26"/>
      <c r="P9" s="26"/>
      <c r="Q9" s="26"/>
      <c r="R9" s="26"/>
      <c r="S9" s="26"/>
      <c r="T9" s="27"/>
    </row>
    <row r="10" spans="1:20" ht="15.6" x14ac:dyDescent="0.3">
      <c r="A10" s="29"/>
      <c r="B10" s="29"/>
      <c r="C10" s="29"/>
      <c r="D10" s="2"/>
      <c r="E10" s="2"/>
      <c r="F10" s="2"/>
      <c r="G10" s="2"/>
      <c r="H10" s="2"/>
      <c r="I10" s="2"/>
      <c r="J10" s="2"/>
      <c r="K10" s="2" t="s">
        <v>66</v>
      </c>
      <c r="L10" s="2"/>
      <c r="M10" s="2"/>
      <c r="N10" s="2"/>
      <c r="O10" s="2"/>
      <c r="P10" s="2"/>
      <c r="Q10" s="2"/>
      <c r="R10" s="2"/>
      <c r="S10" s="2"/>
      <c r="T10" s="2" t="s">
        <v>67</v>
      </c>
    </row>
    <row r="11" spans="1:20" ht="15.6" x14ac:dyDescent="0.3">
      <c r="A11" s="2">
        <v>1</v>
      </c>
      <c r="B11" s="2">
        <v>2</v>
      </c>
      <c r="C11" s="2">
        <v>3</v>
      </c>
      <c r="D11" s="2"/>
      <c r="E11" s="2"/>
      <c r="F11" s="2"/>
      <c r="G11" s="2"/>
      <c r="H11" s="2"/>
      <c r="I11" s="2"/>
      <c r="J11" s="2"/>
      <c r="K11" s="2">
        <v>4</v>
      </c>
      <c r="L11" s="2"/>
      <c r="M11" s="2"/>
      <c r="N11" s="2"/>
      <c r="O11" s="2"/>
      <c r="P11" s="2"/>
      <c r="Q11" s="2"/>
      <c r="R11" s="2"/>
      <c r="S11" s="2"/>
      <c r="T11" s="2">
        <v>5</v>
      </c>
    </row>
    <row r="12" spans="1:20" ht="15.6" x14ac:dyDescent="0.3">
      <c r="A12" s="18" t="s">
        <v>31</v>
      </c>
      <c r="B12" s="19" t="s">
        <v>6</v>
      </c>
      <c r="C12" s="19" t="s">
        <v>6</v>
      </c>
      <c r="D12" s="20"/>
      <c r="E12" s="20"/>
      <c r="F12" s="20"/>
      <c r="G12" s="20"/>
      <c r="H12" s="20"/>
      <c r="I12" s="20"/>
      <c r="J12" s="20"/>
      <c r="K12" s="21">
        <f>K13+K21+K24+K29+K32+K35+K41+K43+K47+K49+K51</f>
        <v>251830.8</v>
      </c>
      <c r="L12" s="21">
        <f>L13+L21+L24+L29+L32+L35+L41+L43+L47+L49+L51</f>
        <v>286840.23239000002</v>
      </c>
      <c r="M12" s="21">
        <f>M13+M21+M24+M29+M32+M35+M41+M43+M47+M49+M51</f>
        <v>0</v>
      </c>
      <c r="N12" s="21">
        <f>N13+N21+N24+N29+N32+N35+N41+N43+N47+N49+N51</f>
        <v>286840.23239000002</v>
      </c>
      <c r="O12" s="21">
        <f>O13+O21+O24+O29+O32+O35+O41+O43+O47+O49+O51</f>
        <v>0</v>
      </c>
      <c r="P12" s="21">
        <f>P13+P21+P24+P29+P32+P35+P41+P43+P47+P49+P51</f>
        <v>286840.23239000002</v>
      </c>
      <c r="Q12" s="21">
        <f>Q13+Q21+Q24+Q29+Q32+Q35+Q41+Q43+Q47+Q49+Q51</f>
        <v>0</v>
      </c>
      <c r="R12" s="21">
        <f>R13+R21+R24+R29+R32+R35+R41+R43+R47+R49+R51</f>
        <v>219345.88999999998</v>
      </c>
      <c r="S12" s="21">
        <f>S13+S21+S24+S29+S32+S35+S41+S43+S47+S49+S51</f>
        <v>221417.87</v>
      </c>
      <c r="T12" s="21">
        <f>T13+T21+T24+T29+T32+T35+T41+T43+T47+T49+T51</f>
        <v>248266.8</v>
      </c>
    </row>
    <row r="13" spans="1:20" ht="15.6" x14ac:dyDescent="0.3">
      <c r="A13" s="3" t="s">
        <v>21</v>
      </c>
      <c r="B13" s="17" t="s">
        <v>7</v>
      </c>
      <c r="C13" s="17" t="s">
        <v>6</v>
      </c>
      <c r="D13" s="4" t="s">
        <v>1</v>
      </c>
      <c r="E13" s="4"/>
      <c r="F13" s="4"/>
      <c r="G13" s="4"/>
      <c r="H13" s="4"/>
      <c r="I13" s="4"/>
      <c r="J13" s="4"/>
      <c r="K13" s="5">
        <f>K14+K15+K16+K17+K18+K19+K20</f>
        <v>59312.3</v>
      </c>
      <c r="L13" s="5">
        <f t="shared" ref="L13:T13" si="0">L14+L15+L16+L17+L18+L19+L20</f>
        <v>57827.172279999992</v>
      </c>
      <c r="M13" s="5">
        <f t="shared" si="0"/>
        <v>0</v>
      </c>
      <c r="N13" s="5">
        <f t="shared" si="0"/>
        <v>57827.172279999992</v>
      </c>
      <c r="O13" s="5">
        <f t="shared" si="0"/>
        <v>0</v>
      </c>
      <c r="P13" s="5">
        <f t="shared" si="0"/>
        <v>57827.172279999992</v>
      </c>
      <c r="Q13" s="5">
        <f t="shared" si="0"/>
        <v>0</v>
      </c>
      <c r="R13" s="5">
        <f t="shared" si="0"/>
        <v>51815.45</v>
      </c>
      <c r="S13" s="5">
        <f t="shared" si="0"/>
        <v>53706.75</v>
      </c>
      <c r="T13" s="5">
        <f t="shared" si="0"/>
        <v>60957.4</v>
      </c>
    </row>
    <row r="14" spans="1:20" ht="31.2" outlineLevel="1" x14ac:dyDescent="0.3">
      <c r="A14" s="3" t="s">
        <v>32</v>
      </c>
      <c r="B14" s="17" t="s">
        <v>7</v>
      </c>
      <c r="C14" s="17" t="s">
        <v>8</v>
      </c>
      <c r="D14" s="4" t="s">
        <v>1</v>
      </c>
      <c r="E14" s="4"/>
      <c r="F14" s="4"/>
      <c r="G14" s="4"/>
      <c r="H14" s="4"/>
      <c r="I14" s="4"/>
      <c r="J14" s="4"/>
      <c r="K14" s="5">
        <v>1759.8</v>
      </c>
      <c r="L14" s="6">
        <v>1626</v>
      </c>
      <c r="M14" s="6">
        <v>0</v>
      </c>
      <c r="N14" s="6">
        <v>1626</v>
      </c>
      <c r="O14" s="6">
        <v>0</v>
      </c>
      <c r="P14" s="6">
        <v>1626</v>
      </c>
      <c r="Q14" s="6">
        <v>0</v>
      </c>
      <c r="R14" s="5">
        <v>1503</v>
      </c>
      <c r="S14" s="5">
        <v>1503</v>
      </c>
      <c r="T14" s="5">
        <v>1759.8</v>
      </c>
    </row>
    <row r="15" spans="1:20" ht="46.8" outlineLevel="1" x14ac:dyDescent="0.3">
      <c r="A15" s="3" t="s">
        <v>33</v>
      </c>
      <c r="B15" s="17" t="s">
        <v>7</v>
      </c>
      <c r="C15" s="17" t="s">
        <v>9</v>
      </c>
      <c r="D15" s="4" t="s">
        <v>1</v>
      </c>
      <c r="E15" s="4"/>
      <c r="F15" s="4"/>
      <c r="G15" s="4"/>
      <c r="H15" s="4"/>
      <c r="I15" s="4"/>
      <c r="J15" s="4"/>
      <c r="K15" s="5">
        <v>40</v>
      </c>
      <c r="L15" s="6">
        <v>76</v>
      </c>
      <c r="M15" s="6">
        <v>0</v>
      </c>
      <c r="N15" s="6">
        <v>76</v>
      </c>
      <c r="O15" s="6">
        <v>0</v>
      </c>
      <c r="P15" s="6">
        <v>76</v>
      </c>
      <c r="Q15" s="6">
        <v>0</v>
      </c>
      <c r="R15" s="5">
        <v>65</v>
      </c>
      <c r="S15" s="5">
        <v>65</v>
      </c>
      <c r="T15" s="5">
        <v>40</v>
      </c>
    </row>
    <row r="16" spans="1:20" ht="46.8" outlineLevel="1" x14ac:dyDescent="0.3">
      <c r="A16" s="3" t="s">
        <v>59</v>
      </c>
      <c r="B16" s="17" t="s">
        <v>7</v>
      </c>
      <c r="C16" s="17" t="s">
        <v>10</v>
      </c>
      <c r="D16" s="4" t="s">
        <v>1</v>
      </c>
      <c r="E16" s="4"/>
      <c r="F16" s="4"/>
      <c r="G16" s="4"/>
      <c r="H16" s="4"/>
      <c r="I16" s="4"/>
      <c r="J16" s="4"/>
      <c r="K16" s="5">
        <v>40584</v>
      </c>
      <c r="L16" s="6">
        <v>36914.686909999997</v>
      </c>
      <c r="M16" s="6">
        <v>0</v>
      </c>
      <c r="N16" s="6">
        <v>36914.686909999997</v>
      </c>
      <c r="O16" s="6">
        <v>0</v>
      </c>
      <c r="P16" s="6">
        <v>36914.686909999997</v>
      </c>
      <c r="Q16" s="6">
        <v>0</v>
      </c>
      <c r="R16" s="5">
        <v>35221.449999999997</v>
      </c>
      <c r="S16" s="5">
        <v>34263.15</v>
      </c>
      <c r="T16" s="5">
        <v>39884</v>
      </c>
    </row>
    <row r="17" spans="1:20" ht="15.6" outlineLevel="1" x14ac:dyDescent="0.3">
      <c r="A17" s="3" t="s">
        <v>34</v>
      </c>
      <c r="B17" s="17" t="s">
        <v>7</v>
      </c>
      <c r="C17" s="17" t="s">
        <v>11</v>
      </c>
      <c r="D17" s="4" t="s">
        <v>1</v>
      </c>
      <c r="E17" s="4"/>
      <c r="F17" s="4"/>
      <c r="G17" s="4"/>
      <c r="H17" s="4"/>
      <c r="I17" s="4"/>
      <c r="J17" s="4"/>
      <c r="K17" s="5">
        <v>1.9</v>
      </c>
      <c r="L17" s="6">
        <v>2.1</v>
      </c>
      <c r="M17" s="6">
        <v>0</v>
      </c>
      <c r="N17" s="6">
        <v>2.1</v>
      </c>
      <c r="O17" s="6">
        <v>0</v>
      </c>
      <c r="P17" s="6">
        <v>2.1</v>
      </c>
      <c r="Q17" s="6">
        <v>0</v>
      </c>
      <c r="R17" s="5">
        <v>0.4</v>
      </c>
      <c r="S17" s="5">
        <v>0.3</v>
      </c>
      <c r="T17" s="5">
        <v>15.7</v>
      </c>
    </row>
    <row r="18" spans="1:20" ht="46.8" outlineLevel="1" x14ac:dyDescent="0.3">
      <c r="A18" s="3" t="s">
        <v>35</v>
      </c>
      <c r="B18" s="17" t="s">
        <v>7</v>
      </c>
      <c r="C18" s="17" t="s">
        <v>12</v>
      </c>
      <c r="D18" s="4" t="s">
        <v>1</v>
      </c>
      <c r="E18" s="4"/>
      <c r="F18" s="4"/>
      <c r="G18" s="4"/>
      <c r="H18" s="4"/>
      <c r="I18" s="4"/>
      <c r="J18" s="4"/>
      <c r="K18" s="5">
        <v>1079.4000000000001</v>
      </c>
      <c r="L18" s="6">
        <v>1040.1424500000001</v>
      </c>
      <c r="M18" s="6">
        <v>0</v>
      </c>
      <c r="N18" s="6">
        <v>1040.1424500000001</v>
      </c>
      <c r="O18" s="6">
        <v>0</v>
      </c>
      <c r="P18" s="6">
        <v>1040.1424500000001</v>
      </c>
      <c r="Q18" s="6">
        <v>0</v>
      </c>
      <c r="R18" s="5">
        <v>940.2</v>
      </c>
      <c r="S18" s="5">
        <v>940.2</v>
      </c>
      <c r="T18" s="5">
        <v>1079.4000000000001</v>
      </c>
    </row>
    <row r="19" spans="1:20" ht="15.6" outlineLevel="1" x14ac:dyDescent="0.3">
      <c r="A19" s="3" t="s">
        <v>36</v>
      </c>
      <c r="B19" s="17" t="s">
        <v>7</v>
      </c>
      <c r="C19" s="17" t="s">
        <v>13</v>
      </c>
      <c r="D19" s="4" t="s">
        <v>1</v>
      </c>
      <c r="E19" s="4"/>
      <c r="F19" s="4"/>
      <c r="G19" s="4"/>
      <c r="H19" s="4"/>
      <c r="I19" s="4"/>
      <c r="J19" s="4"/>
      <c r="K19" s="5">
        <v>300</v>
      </c>
      <c r="L19" s="6">
        <v>4538.6000000000004</v>
      </c>
      <c r="M19" s="6">
        <v>0</v>
      </c>
      <c r="N19" s="6">
        <v>4538.6000000000004</v>
      </c>
      <c r="O19" s="6">
        <v>0</v>
      </c>
      <c r="P19" s="6">
        <v>4538.6000000000004</v>
      </c>
      <c r="Q19" s="6">
        <v>0</v>
      </c>
      <c r="R19" s="5">
        <v>300</v>
      </c>
      <c r="S19" s="5">
        <v>300</v>
      </c>
      <c r="T19" s="5">
        <v>300</v>
      </c>
    </row>
    <row r="20" spans="1:20" ht="15.6" outlineLevel="1" x14ac:dyDescent="0.3">
      <c r="A20" s="3" t="s">
        <v>37</v>
      </c>
      <c r="B20" s="17" t="s">
        <v>7</v>
      </c>
      <c r="C20" s="17" t="s">
        <v>14</v>
      </c>
      <c r="D20" s="4" t="s">
        <v>1</v>
      </c>
      <c r="E20" s="4"/>
      <c r="F20" s="4"/>
      <c r="G20" s="4"/>
      <c r="H20" s="4"/>
      <c r="I20" s="4"/>
      <c r="J20" s="4"/>
      <c r="K20" s="5">
        <v>15547.2</v>
      </c>
      <c r="L20" s="6">
        <v>13629.64292</v>
      </c>
      <c r="M20" s="6">
        <v>0</v>
      </c>
      <c r="N20" s="6">
        <v>13629.64292</v>
      </c>
      <c r="O20" s="6">
        <v>0</v>
      </c>
      <c r="P20" s="6">
        <v>13629.64292</v>
      </c>
      <c r="Q20" s="6">
        <v>0</v>
      </c>
      <c r="R20" s="5">
        <v>13785.4</v>
      </c>
      <c r="S20" s="5">
        <v>16635.099999999999</v>
      </c>
      <c r="T20" s="5">
        <v>17878.5</v>
      </c>
    </row>
    <row r="21" spans="1:20" ht="31.2" x14ac:dyDescent="0.3">
      <c r="A21" s="3" t="s">
        <v>22</v>
      </c>
      <c r="B21" s="17" t="s">
        <v>9</v>
      </c>
      <c r="C21" s="17" t="s">
        <v>6</v>
      </c>
      <c r="D21" s="4" t="s">
        <v>1</v>
      </c>
      <c r="E21" s="4"/>
      <c r="F21" s="4"/>
      <c r="G21" s="4"/>
      <c r="H21" s="4"/>
      <c r="I21" s="4"/>
      <c r="J21" s="4"/>
      <c r="K21" s="5">
        <f>K22+K23</f>
        <v>2186.9</v>
      </c>
      <c r="L21" s="5">
        <f t="shared" ref="L21:T21" si="1">L22+L23</f>
        <v>2311.38706</v>
      </c>
      <c r="M21" s="5">
        <f t="shared" si="1"/>
        <v>0</v>
      </c>
      <c r="N21" s="5">
        <f t="shared" si="1"/>
        <v>2311.38706</v>
      </c>
      <c r="O21" s="5">
        <f t="shared" si="1"/>
        <v>0</v>
      </c>
      <c r="P21" s="5">
        <f t="shared" si="1"/>
        <v>2311.38706</v>
      </c>
      <c r="Q21" s="5">
        <f t="shared" si="1"/>
        <v>0</v>
      </c>
      <c r="R21" s="5">
        <f t="shared" si="1"/>
        <v>1848.6</v>
      </c>
      <c r="S21" s="5">
        <f t="shared" si="1"/>
        <v>1842.5</v>
      </c>
      <c r="T21" s="5">
        <f t="shared" si="1"/>
        <v>2186.6999999999998</v>
      </c>
    </row>
    <row r="22" spans="1:20" ht="46.8" outlineLevel="1" x14ac:dyDescent="0.3">
      <c r="A22" s="3" t="s">
        <v>38</v>
      </c>
      <c r="B22" s="17" t="s">
        <v>9</v>
      </c>
      <c r="C22" s="17" t="s">
        <v>15</v>
      </c>
      <c r="D22" s="4" t="s">
        <v>1</v>
      </c>
      <c r="E22" s="4"/>
      <c r="F22" s="4"/>
      <c r="G22" s="4"/>
      <c r="H22" s="4"/>
      <c r="I22" s="4"/>
      <c r="J22" s="4"/>
      <c r="K22" s="5">
        <v>2035.9</v>
      </c>
      <c r="L22" s="6">
        <v>1972.9870599999999</v>
      </c>
      <c r="M22" s="6">
        <v>0</v>
      </c>
      <c r="N22" s="6">
        <v>1972.9870599999999</v>
      </c>
      <c r="O22" s="6">
        <v>0</v>
      </c>
      <c r="P22" s="6">
        <v>1972.9870599999999</v>
      </c>
      <c r="Q22" s="6">
        <v>0</v>
      </c>
      <c r="R22" s="5">
        <v>1779.6</v>
      </c>
      <c r="S22" s="5">
        <v>1773.5</v>
      </c>
      <c r="T22" s="5">
        <v>2035.7</v>
      </c>
    </row>
    <row r="23" spans="1:20" ht="31.2" outlineLevel="1" x14ac:dyDescent="0.3">
      <c r="A23" s="3" t="s">
        <v>39</v>
      </c>
      <c r="B23" s="17" t="s">
        <v>9</v>
      </c>
      <c r="C23" s="17" t="s">
        <v>16</v>
      </c>
      <c r="D23" s="4" t="s">
        <v>1</v>
      </c>
      <c r="E23" s="4"/>
      <c r="F23" s="4"/>
      <c r="G23" s="4"/>
      <c r="H23" s="4"/>
      <c r="I23" s="4"/>
      <c r="J23" s="4"/>
      <c r="K23" s="5">
        <v>151</v>
      </c>
      <c r="L23" s="6">
        <v>338.4</v>
      </c>
      <c r="M23" s="6">
        <v>0</v>
      </c>
      <c r="N23" s="6">
        <v>338.4</v>
      </c>
      <c r="O23" s="6">
        <v>0</v>
      </c>
      <c r="P23" s="6">
        <v>338.4</v>
      </c>
      <c r="Q23" s="6">
        <v>0</v>
      </c>
      <c r="R23" s="5">
        <v>69</v>
      </c>
      <c r="S23" s="5">
        <v>69</v>
      </c>
      <c r="T23" s="5">
        <v>151</v>
      </c>
    </row>
    <row r="24" spans="1:20" ht="15.6" x14ac:dyDescent="0.3">
      <c r="A24" s="3" t="s">
        <v>23</v>
      </c>
      <c r="B24" s="17" t="s">
        <v>10</v>
      </c>
      <c r="C24" s="17" t="s">
        <v>6</v>
      </c>
      <c r="D24" s="4" t="s">
        <v>1</v>
      </c>
      <c r="E24" s="4"/>
      <c r="F24" s="4"/>
      <c r="G24" s="4"/>
      <c r="H24" s="4"/>
      <c r="I24" s="4"/>
      <c r="J24" s="4"/>
      <c r="K24" s="5">
        <f>K25+K26+K27+K28</f>
        <v>44373.8</v>
      </c>
      <c r="L24" s="5">
        <f t="shared" ref="L24:T24" si="2">L25+L26+L27+L28</f>
        <v>59310.165950000002</v>
      </c>
      <c r="M24" s="5">
        <f t="shared" si="2"/>
        <v>0</v>
      </c>
      <c r="N24" s="5">
        <f t="shared" si="2"/>
        <v>59310.165950000002</v>
      </c>
      <c r="O24" s="5">
        <f t="shared" si="2"/>
        <v>0</v>
      </c>
      <c r="P24" s="5">
        <f t="shared" si="2"/>
        <v>59310.165950000002</v>
      </c>
      <c r="Q24" s="5">
        <f t="shared" si="2"/>
        <v>0</v>
      </c>
      <c r="R24" s="5">
        <f t="shared" si="2"/>
        <v>40264.699999999997</v>
      </c>
      <c r="S24" s="5">
        <f t="shared" si="2"/>
        <v>39266.400000000001</v>
      </c>
      <c r="T24" s="5">
        <f t="shared" si="2"/>
        <v>42837.599999999999</v>
      </c>
    </row>
    <row r="25" spans="1:20" ht="15.6" outlineLevel="1" x14ac:dyDescent="0.3">
      <c r="A25" s="3" t="s">
        <v>40</v>
      </c>
      <c r="B25" s="17" t="s">
        <v>10</v>
      </c>
      <c r="C25" s="17" t="s">
        <v>7</v>
      </c>
      <c r="D25" s="4" t="s">
        <v>1</v>
      </c>
      <c r="E25" s="4"/>
      <c r="F25" s="4"/>
      <c r="G25" s="4"/>
      <c r="H25" s="4"/>
      <c r="I25" s="4"/>
      <c r="J25" s="4"/>
      <c r="K25" s="5">
        <v>100</v>
      </c>
      <c r="L25" s="6">
        <v>70</v>
      </c>
      <c r="M25" s="6">
        <v>0</v>
      </c>
      <c r="N25" s="6">
        <v>70</v>
      </c>
      <c r="O25" s="6">
        <v>0</v>
      </c>
      <c r="P25" s="6">
        <v>70</v>
      </c>
      <c r="Q25" s="6">
        <v>0</v>
      </c>
      <c r="R25" s="5">
        <v>100</v>
      </c>
      <c r="S25" s="5">
        <v>100</v>
      </c>
      <c r="T25" s="5">
        <v>100</v>
      </c>
    </row>
    <row r="26" spans="1:20" ht="15.6" outlineLevel="1" x14ac:dyDescent="0.3">
      <c r="A26" s="3" t="s">
        <v>41</v>
      </c>
      <c r="B26" s="17" t="s">
        <v>10</v>
      </c>
      <c r="C26" s="17" t="s">
        <v>17</v>
      </c>
      <c r="D26" s="4" t="s">
        <v>1</v>
      </c>
      <c r="E26" s="4"/>
      <c r="F26" s="4"/>
      <c r="G26" s="4"/>
      <c r="H26" s="4"/>
      <c r="I26" s="4"/>
      <c r="J26" s="4"/>
      <c r="K26" s="5">
        <v>4500</v>
      </c>
      <c r="L26" s="6">
        <v>15912.603419999999</v>
      </c>
      <c r="M26" s="6">
        <v>0</v>
      </c>
      <c r="N26" s="6">
        <v>15912.603419999999</v>
      </c>
      <c r="O26" s="6">
        <v>0</v>
      </c>
      <c r="P26" s="6">
        <v>15912.603419999999</v>
      </c>
      <c r="Q26" s="6">
        <v>0</v>
      </c>
      <c r="R26" s="5">
        <v>3000</v>
      </c>
      <c r="S26" s="5">
        <v>3000</v>
      </c>
      <c r="T26" s="5">
        <v>4500</v>
      </c>
    </row>
    <row r="27" spans="1:20" ht="15.6" outlineLevel="1" x14ac:dyDescent="0.3">
      <c r="A27" s="3" t="s">
        <v>42</v>
      </c>
      <c r="B27" s="17" t="s">
        <v>10</v>
      </c>
      <c r="C27" s="17" t="s">
        <v>18</v>
      </c>
      <c r="D27" s="4" t="s">
        <v>1</v>
      </c>
      <c r="E27" s="4"/>
      <c r="F27" s="4"/>
      <c r="G27" s="4"/>
      <c r="H27" s="4"/>
      <c r="I27" s="4"/>
      <c r="J27" s="4"/>
      <c r="K27" s="5">
        <v>39693.800000000003</v>
      </c>
      <c r="L27" s="6">
        <v>40932.26253</v>
      </c>
      <c r="M27" s="6">
        <v>0</v>
      </c>
      <c r="N27" s="6">
        <v>40932.26253</v>
      </c>
      <c r="O27" s="6">
        <v>0</v>
      </c>
      <c r="P27" s="6">
        <v>40932.26253</v>
      </c>
      <c r="Q27" s="6">
        <v>0</v>
      </c>
      <c r="R27" s="5">
        <v>37084.699999999997</v>
      </c>
      <c r="S27" s="5">
        <v>36086.400000000001</v>
      </c>
      <c r="T27" s="5">
        <v>38157.599999999999</v>
      </c>
    </row>
    <row r="28" spans="1:20" ht="15.6" outlineLevel="1" x14ac:dyDescent="0.3">
      <c r="A28" s="3" t="s">
        <v>43</v>
      </c>
      <c r="B28" s="17" t="s">
        <v>10</v>
      </c>
      <c r="C28" s="17" t="s">
        <v>19</v>
      </c>
      <c r="D28" s="4" t="s">
        <v>1</v>
      </c>
      <c r="E28" s="4"/>
      <c r="F28" s="4"/>
      <c r="G28" s="4"/>
      <c r="H28" s="4"/>
      <c r="I28" s="4"/>
      <c r="J28" s="4"/>
      <c r="K28" s="5">
        <v>80</v>
      </c>
      <c r="L28" s="6">
        <v>2395.3000000000002</v>
      </c>
      <c r="M28" s="6">
        <v>0</v>
      </c>
      <c r="N28" s="6">
        <v>2395.3000000000002</v>
      </c>
      <c r="O28" s="6">
        <v>0</v>
      </c>
      <c r="P28" s="6">
        <v>2395.3000000000002</v>
      </c>
      <c r="Q28" s="6">
        <v>0</v>
      </c>
      <c r="R28" s="5">
        <v>80</v>
      </c>
      <c r="S28" s="5">
        <v>80</v>
      </c>
      <c r="T28" s="5">
        <v>80</v>
      </c>
    </row>
    <row r="29" spans="1:20" ht="15.6" x14ac:dyDescent="0.3">
      <c r="A29" s="3" t="s">
        <v>24</v>
      </c>
      <c r="B29" s="17" t="s">
        <v>11</v>
      </c>
      <c r="C29" s="17" t="s">
        <v>6</v>
      </c>
      <c r="D29" s="4" t="s">
        <v>1</v>
      </c>
      <c r="E29" s="4"/>
      <c r="F29" s="4"/>
      <c r="G29" s="4"/>
      <c r="H29" s="4"/>
      <c r="I29" s="4"/>
      <c r="J29" s="4"/>
      <c r="K29" s="5">
        <f>K30+K31</f>
        <v>1434</v>
      </c>
      <c r="L29" s="5">
        <f t="shared" ref="L29:T29" si="3">L30+L31</f>
        <v>1455</v>
      </c>
      <c r="M29" s="5">
        <f t="shared" si="3"/>
        <v>0</v>
      </c>
      <c r="N29" s="5">
        <f t="shared" si="3"/>
        <v>1455</v>
      </c>
      <c r="O29" s="5">
        <f t="shared" si="3"/>
        <v>0</v>
      </c>
      <c r="P29" s="5">
        <f t="shared" si="3"/>
        <v>1455</v>
      </c>
      <c r="Q29" s="5">
        <f t="shared" si="3"/>
        <v>0</v>
      </c>
      <c r="R29" s="5">
        <f t="shared" si="3"/>
        <v>800</v>
      </c>
      <c r="S29" s="5">
        <f t="shared" si="3"/>
        <v>800</v>
      </c>
      <c r="T29" s="5">
        <f t="shared" si="3"/>
        <v>400</v>
      </c>
    </row>
    <row r="30" spans="1:20" ht="15.6" outlineLevel="1" x14ac:dyDescent="0.3">
      <c r="A30" s="3" t="s">
        <v>44</v>
      </c>
      <c r="B30" s="17" t="s">
        <v>11</v>
      </c>
      <c r="C30" s="17" t="s">
        <v>8</v>
      </c>
      <c r="D30" s="4" t="s">
        <v>1</v>
      </c>
      <c r="E30" s="4"/>
      <c r="F30" s="4"/>
      <c r="G30" s="4"/>
      <c r="H30" s="4"/>
      <c r="I30" s="4"/>
      <c r="J30" s="4"/>
      <c r="K30" s="5">
        <v>634</v>
      </c>
      <c r="L30" s="6">
        <v>655</v>
      </c>
      <c r="M30" s="6">
        <v>0</v>
      </c>
      <c r="N30" s="6">
        <v>655</v>
      </c>
      <c r="O30" s="6">
        <v>0</v>
      </c>
      <c r="P30" s="6">
        <v>655</v>
      </c>
      <c r="Q30" s="6">
        <v>0</v>
      </c>
      <c r="R30" s="5">
        <v>0</v>
      </c>
      <c r="S30" s="5">
        <v>0</v>
      </c>
      <c r="T30" s="5"/>
    </row>
    <row r="31" spans="1:20" ht="15.6" outlineLevel="1" x14ac:dyDescent="0.3">
      <c r="A31" s="3" t="s">
        <v>45</v>
      </c>
      <c r="B31" s="17" t="s">
        <v>11</v>
      </c>
      <c r="C31" s="17" t="s">
        <v>9</v>
      </c>
      <c r="D31" s="4" t="s">
        <v>1</v>
      </c>
      <c r="E31" s="4"/>
      <c r="F31" s="4"/>
      <c r="G31" s="4"/>
      <c r="H31" s="4"/>
      <c r="I31" s="4"/>
      <c r="J31" s="4"/>
      <c r="K31" s="5">
        <v>800</v>
      </c>
      <c r="L31" s="6">
        <v>800</v>
      </c>
      <c r="M31" s="6">
        <v>0</v>
      </c>
      <c r="N31" s="6">
        <v>800</v>
      </c>
      <c r="O31" s="6">
        <v>0</v>
      </c>
      <c r="P31" s="6">
        <v>800</v>
      </c>
      <c r="Q31" s="6">
        <v>0</v>
      </c>
      <c r="R31" s="5">
        <v>800</v>
      </c>
      <c r="S31" s="5">
        <v>800</v>
      </c>
      <c r="T31" s="5">
        <v>400</v>
      </c>
    </row>
    <row r="32" spans="1:20" ht="15.6" x14ac:dyDescent="0.3">
      <c r="A32" s="3" t="s">
        <v>25</v>
      </c>
      <c r="B32" s="17" t="s">
        <v>12</v>
      </c>
      <c r="C32" s="17" t="s">
        <v>6</v>
      </c>
      <c r="D32" s="4" t="s">
        <v>1</v>
      </c>
      <c r="E32" s="4"/>
      <c r="F32" s="4"/>
      <c r="G32" s="4"/>
      <c r="H32" s="4"/>
      <c r="I32" s="4"/>
      <c r="J32" s="4"/>
      <c r="K32" s="5">
        <f>K33+K34</f>
        <v>263.7</v>
      </c>
      <c r="L32" s="5">
        <f t="shared" ref="L32:T32" si="4">L33+L34</f>
        <v>11609.260469999999</v>
      </c>
      <c r="M32" s="5">
        <f t="shared" si="4"/>
        <v>0</v>
      </c>
      <c r="N32" s="5">
        <f t="shared" si="4"/>
        <v>11609.260469999999</v>
      </c>
      <c r="O32" s="5">
        <f t="shared" si="4"/>
        <v>0</v>
      </c>
      <c r="P32" s="5">
        <f t="shared" si="4"/>
        <v>11609.260469999999</v>
      </c>
      <c r="Q32" s="5">
        <f t="shared" si="4"/>
        <v>0</v>
      </c>
      <c r="R32" s="5">
        <f t="shared" si="4"/>
        <v>343.9</v>
      </c>
      <c r="S32" s="5">
        <f t="shared" si="4"/>
        <v>351.9</v>
      </c>
      <c r="T32" s="5">
        <f t="shared" si="4"/>
        <v>65.7</v>
      </c>
    </row>
    <row r="33" spans="1:20" ht="15.6" x14ac:dyDescent="0.3">
      <c r="A33" s="3" t="s">
        <v>61</v>
      </c>
      <c r="B33" s="17" t="s">
        <v>12</v>
      </c>
      <c r="C33" s="17" t="s">
        <v>8</v>
      </c>
      <c r="D33" s="4"/>
      <c r="E33" s="4"/>
      <c r="F33" s="4"/>
      <c r="G33" s="4"/>
      <c r="H33" s="4"/>
      <c r="I33" s="4"/>
      <c r="J33" s="4"/>
      <c r="K33" s="5">
        <v>39</v>
      </c>
      <c r="L33" s="6"/>
      <c r="M33" s="6"/>
      <c r="N33" s="6"/>
      <c r="O33" s="6"/>
      <c r="P33" s="6"/>
      <c r="Q33" s="6"/>
      <c r="R33" s="5"/>
      <c r="S33" s="5"/>
      <c r="T33" s="5">
        <v>41</v>
      </c>
    </row>
    <row r="34" spans="1:20" ht="15.6" outlineLevel="1" x14ac:dyDescent="0.3">
      <c r="A34" s="3" t="s">
        <v>46</v>
      </c>
      <c r="B34" s="17" t="s">
        <v>12</v>
      </c>
      <c r="C34" s="17" t="s">
        <v>11</v>
      </c>
      <c r="D34" s="4" t="s">
        <v>1</v>
      </c>
      <c r="E34" s="4"/>
      <c r="F34" s="4"/>
      <c r="G34" s="4"/>
      <c r="H34" s="4"/>
      <c r="I34" s="4"/>
      <c r="J34" s="4"/>
      <c r="K34" s="5">
        <v>224.7</v>
      </c>
      <c r="L34" s="6">
        <v>11609.260469999999</v>
      </c>
      <c r="M34" s="6">
        <v>0</v>
      </c>
      <c r="N34" s="6">
        <v>11609.260469999999</v>
      </c>
      <c r="O34" s="6">
        <v>0</v>
      </c>
      <c r="P34" s="6">
        <v>11609.260469999999</v>
      </c>
      <c r="Q34" s="6">
        <v>0</v>
      </c>
      <c r="R34" s="5">
        <v>343.9</v>
      </c>
      <c r="S34" s="5">
        <v>351.9</v>
      </c>
      <c r="T34" s="5">
        <v>24.7</v>
      </c>
    </row>
    <row r="35" spans="1:20" ht="15.6" x14ac:dyDescent="0.3">
      <c r="A35" s="3" t="s">
        <v>26</v>
      </c>
      <c r="B35" s="17" t="s">
        <v>20</v>
      </c>
      <c r="C35" s="17" t="s">
        <v>6</v>
      </c>
      <c r="D35" s="4" t="s">
        <v>1</v>
      </c>
      <c r="E35" s="4"/>
      <c r="F35" s="4"/>
      <c r="G35" s="4"/>
      <c r="H35" s="4"/>
      <c r="I35" s="4"/>
      <c r="J35" s="4"/>
      <c r="K35" s="5">
        <f>K36+K37+K38+K39+K40</f>
        <v>71943.600000000006</v>
      </c>
      <c r="L35" s="5">
        <f t="shared" ref="L35:T35" si="5">L36+L37+L38+L39+L40</f>
        <v>78813.520340000003</v>
      </c>
      <c r="M35" s="5">
        <f t="shared" si="5"/>
        <v>0</v>
      </c>
      <c r="N35" s="5">
        <f t="shared" si="5"/>
        <v>78813.520340000003</v>
      </c>
      <c r="O35" s="5">
        <f t="shared" si="5"/>
        <v>0</v>
      </c>
      <c r="P35" s="5">
        <f t="shared" si="5"/>
        <v>78813.520340000003</v>
      </c>
      <c r="Q35" s="5">
        <f t="shared" si="5"/>
        <v>0</v>
      </c>
      <c r="R35" s="5">
        <f t="shared" si="5"/>
        <v>62786.07</v>
      </c>
      <c r="S35" s="5">
        <f t="shared" si="5"/>
        <v>62077.37</v>
      </c>
      <c r="T35" s="5">
        <f t="shared" si="5"/>
        <v>71288.100000000006</v>
      </c>
    </row>
    <row r="36" spans="1:20" ht="15.6" outlineLevel="1" x14ac:dyDescent="0.3">
      <c r="A36" s="3" t="s">
        <v>47</v>
      </c>
      <c r="B36" s="17" t="s">
        <v>20</v>
      </c>
      <c r="C36" s="17" t="s">
        <v>7</v>
      </c>
      <c r="D36" s="4" t="s">
        <v>1</v>
      </c>
      <c r="E36" s="4"/>
      <c r="F36" s="4"/>
      <c r="G36" s="4"/>
      <c r="H36" s="4"/>
      <c r="I36" s="4"/>
      <c r="J36" s="4"/>
      <c r="K36" s="5">
        <v>51003.199999999997</v>
      </c>
      <c r="L36" s="6">
        <v>58951.155149999999</v>
      </c>
      <c r="M36" s="6">
        <v>0</v>
      </c>
      <c r="N36" s="6">
        <v>58951.155149999999</v>
      </c>
      <c r="O36" s="6">
        <v>0</v>
      </c>
      <c r="P36" s="6">
        <v>58951.155149999999</v>
      </c>
      <c r="Q36" s="6">
        <v>0</v>
      </c>
      <c r="R36" s="5">
        <v>45072.3</v>
      </c>
      <c r="S36" s="5">
        <v>44292.1</v>
      </c>
      <c r="T36" s="5">
        <v>50269.8</v>
      </c>
    </row>
    <row r="37" spans="1:20" ht="15.6" outlineLevel="1" x14ac:dyDescent="0.3">
      <c r="A37" s="3" t="s">
        <v>48</v>
      </c>
      <c r="B37" s="17" t="s">
        <v>20</v>
      </c>
      <c r="C37" s="17" t="s">
        <v>9</v>
      </c>
      <c r="D37" s="4" t="s">
        <v>1</v>
      </c>
      <c r="E37" s="4"/>
      <c r="F37" s="4"/>
      <c r="G37" s="4"/>
      <c r="H37" s="4"/>
      <c r="I37" s="4"/>
      <c r="J37" s="4"/>
      <c r="K37" s="5">
        <v>13358</v>
      </c>
      <c r="L37" s="6">
        <v>13255.01211</v>
      </c>
      <c r="M37" s="6">
        <v>0</v>
      </c>
      <c r="N37" s="6">
        <v>13255.01211</v>
      </c>
      <c r="O37" s="6">
        <v>0</v>
      </c>
      <c r="P37" s="6">
        <v>13255.01211</v>
      </c>
      <c r="Q37" s="6">
        <v>0</v>
      </c>
      <c r="R37" s="5">
        <v>11423.2</v>
      </c>
      <c r="S37" s="5">
        <v>11494.7</v>
      </c>
      <c r="T37" s="5">
        <v>13435.9</v>
      </c>
    </row>
    <row r="38" spans="1:20" ht="31.2" outlineLevel="1" x14ac:dyDescent="0.3">
      <c r="A38" s="3" t="s">
        <v>49</v>
      </c>
      <c r="B38" s="17" t="s">
        <v>20</v>
      </c>
      <c r="C38" s="17" t="s">
        <v>11</v>
      </c>
      <c r="D38" s="4" t="s">
        <v>1</v>
      </c>
      <c r="E38" s="4"/>
      <c r="F38" s="4"/>
      <c r="G38" s="4"/>
      <c r="H38" s="4"/>
      <c r="I38" s="4"/>
      <c r="J38" s="4"/>
      <c r="K38" s="5">
        <v>86.8</v>
      </c>
      <c r="L38" s="6">
        <v>73.17</v>
      </c>
      <c r="M38" s="6">
        <v>0</v>
      </c>
      <c r="N38" s="6">
        <v>73.17</v>
      </c>
      <c r="O38" s="6">
        <v>0</v>
      </c>
      <c r="P38" s="6">
        <v>73.17</v>
      </c>
      <c r="Q38" s="6">
        <v>0</v>
      </c>
      <c r="R38" s="5">
        <v>73.17</v>
      </c>
      <c r="S38" s="5">
        <v>73.17</v>
      </c>
      <c r="T38" s="5">
        <v>86.8</v>
      </c>
    </row>
    <row r="39" spans="1:20" ht="15.6" outlineLevel="1" x14ac:dyDescent="0.3">
      <c r="A39" s="3" t="s">
        <v>50</v>
      </c>
      <c r="B39" s="17" t="s">
        <v>20</v>
      </c>
      <c r="C39" s="17" t="s">
        <v>20</v>
      </c>
      <c r="D39" s="4" t="s">
        <v>1</v>
      </c>
      <c r="E39" s="4"/>
      <c r="F39" s="4"/>
      <c r="G39" s="4"/>
      <c r="H39" s="4"/>
      <c r="I39" s="4"/>
      <c r="J39" s="4"/>
      <c r="K39" s="5">
        <v>35</v>
      </c>
      <c r="L39" s="6">
        <v>35</v>
      </c>
      <c r="M39" s="6">
        <v>0</v>
      </c>
      <c r="N39" s="6">
        <v>35</v>
      </c>
      <c r="O39" s="6">
        <v>0</v>
      </c>
      <c r="P39" s="6">
        <v>35</v>
      </c>
      <c r="Q39" s="6">
        <v>0</v>
      </c>
      <c r="R39" s="5">
        <v>35</v>
      </c>
      <c r="S39" s="5">
        <v>35</v>
      </c>
      <c r="T39" s="5">
        <v>35</v>
      </c>
    </row>
    <row r="40" spans="1:20" ht="15.6" outlineLevel="1" x14ac:dyDescent="0.3">
      <c r="A40" s="3" t="s">
        <v>51</v>
      </c>
      <c r="B40" s="17" t="s">
        <v>20</v>
      </c>
      <c r="C40" s="17" t="s">
        <v>18</v>
      </c>
      <c r="D40" s="4" t="s">
        <v>1</v>
      </c>
      <c r="E40" s="4"/>
      <c r="F40" s="4"/>
      <c r="G40" s="4"/>
      <c r="H40" s="4"/>
      <c r="I40" s="4"/>
      <c r="J40" s="4"/>
      <c r="K40" s="5">
        <v>7460.6</v>
      </c>
      <c r="L40" s="6">
        <v>6499.1830799999998</v>
      </c>
      <c r="M40" s="6">
        <v>0</v>
      </c>
      <c r="N40" s="6">
        <v>6499.1830799999998</v>
      </c>
      <c r="O40" s="6">
        <v>0</v>
      </c>
      <c r="P40" s="6">
        <v>6499.1830799999998</v>
      </c>
      <c r="Q40" s="6">
        <v>0</v>
      </c>
      <c r="R40" s="5">
        <v>6182.4</v>
      </c>
      <c r="S40" s="5">
        <v>6182.4</v>
      </c>
      <c r="T40" s="5">
        <v>7460.6</v>
      </c>
    </row>
    <row r="41" spans="1:20" ht="15.6" x14ac:dyDescent="0.3">
      <c r="A41" s="3" t="s">
        <v>27</v>
      </c>
      <c r="B41" s="17" t="s">
        <v>17</v>
      </c>
      <c r="C41" s="17" t="s">
        <v>6</v>
      </c>
      <c r="D41" s="4" t="s">
        <v>1</v>
      </c>
      <c r="E41" s="4"/>
      <c r="F41" s="4"/>
      <c r="G41" s="4"/>
      <c r="H41" s="4"/>
      <c r="I41" s="4"/>
      <c r="J41" s="4"/>
      <c r="K41" s="5">
        <f>K42</f>
        <v>26224.400000000001</v>
      </c>
      <c r="L41" s="5">
        <f t="shared" ref="L41:T41" si="6">L42</f>
        <v>25736.6057</v>
      </c>
      <c r="M41" s="5">
        <f t="shared" si="6"/>
        <v>0</v>
      </c>
      <c r="N41" s="5">
        <f t="shared" si="6"/>
        <v>25736.6057</v>
      </c>
      <c r="O41" s="5">
        <f t="shared" si="6"/>
        <v>0</v>
      </c>
      <c r="P41" s="5">
        <f t="shared" si="6"/>
        <v>25736.6057</v>
      </c>
      <c r="Q41" s="5">
        <f t="shared" si="6"/>
        <v>0</v>
      </c>
      <c r="R41" s="5">
        <f t="shared" si="6"/>
        <v>21889.1</v>
      </c>
      <c r="S41" s="5">
        <f t="shared" si="6"/>
        <v>22080.1</v>
      </c>
      <c r="T41" s="5">
        <f t="shared" si="6"/>
        <v>26435.4</v>
      </c>
    </row>
    <row r="42" spans="1:20" ht="15.6" outlineLevel="1" x14ac:dyDescent="0.3">
      <c r="A42" s="3" t="s">
        <v>52</v>
      </c>
      <c r="B42" s="17" t="s">
        <v>17</v>
      </c>
      <c r="C42" s="17" t="s">
        <v>7</v>
      </c>
      <c r="D42" s="4" t="s">
        <v>1</v>
      </c>
      <c r="E42" s="4"/>
      <c r="F42" s="4"/>
      <c r="G42" s="4"/>
      <c r="H42" s="4"/>
      <c r="I42" s="4"/>
      <c r="J42" s="4"/>
      <c r="K42" s="5">
        <v>26224.400000000001</v>
      </c>
      <c r="L42" s="6">
        <v>25736.6057</v>
      </c>
      <c r="M42" s="6">
        <v>0</v>
      </c>
      <c r="N42" s="6">
        <v>25736.6057</v>
      </c>
      <c r="O42" s="6">
        <v>0</v>
      </c>
      <c r="P42" s="6">
        <v>25736.6057</v>
      </c>
      <c r="Q42" s="6">
        <v>0</v>
      </c>
      <c r="R42" s="5">
        <v>21889.1</v>
      </c>
      <c r="S42" s="5">
        <v>22080.1</v>
      </c>
      <c r="T42" s="5">
        <v>26435.4</v>
      </c>
    </row>
    <row r="43" spans="1:20" ht="15.6" x14ac:dyDescent="0.3">
      <c r="A43" s="3" t="s">
        <v>28</v>
      </c>
      <c r="B43" s="17" t="s">
        <v>15</v>
      </c>
      <c r="C43" s="17" t="s">
        <v>6</v>
      </c>
      <c r="D43" s="4" t="s">
        <v>1</v>
      </c>
      <c r="E43" s="4"/>
      <c r="F43" s="4"/>
      <c r="G43" s="4"/>
      <c r="H43" s="4"/>
      <c r="I43" s="4"/>
      <c r="J43" s="4"/>
      <c r="K43" s="5">
        <f>K44+K45+K46</f>
        <v>12047.4</v>
      </c>
      <c r="L43" s="5">
        <f t="shared" ref="L43:T43" si="7">L44+L45+L46</f>
        <v>14197.02059</v>
      </c>
      <c r="M43" s="5">
        <f t="shared" si="7"/>
        <v>0</v>
      </c>
      <c r="N43" s="5">
        <f t="shared" si="7"/>
        <v>14197.02059</v>
      </c>
      <c r="O43" s="5">
        <f t="shared" si="7"/>
        <v>0</v>
      </c>
      <c r="P43" s="5">
        <f t="shared" si="7"/>
        <v>14197.02059</v>
      </c>
      <c r="Q43" s="5">
        <f t="shared" si="7"/>
        <v>0</v>
      </c>
      <c r="R43" s="5">
        <f t="shared" si="7"/>
        <v>10876.77</v>
      </c>
      <c r="S43" s="5">
        <f t="shared" si="7"/>
        <v>12863.45</v>
      </c>
      <c r="T43" s="5">
        <f t="shared" si="7"/>
        <v>10287</v>
      </c>
    </row>
    <row r="44" spans="1:20" ht="15.6" outlineLevel="1" x14ac:dyDescent="0.3">
      <c r="A44" s="3" t="s">
        <v>53</v>
      </c>
      <c r="B44" s="17" t="s">
        <v>15</v>
      </c>
      <c r="C44" s="17" t="s">
        <v>7</v>
      </c>
      <c r="D44" s="4" t="s">
        <v>1</v>
      </c>
      <c r="E44" s="4"/>
      <c r="F44" s="4"/>
      <c r="G44" s="4"/>
      <c r="H44" s="4"/>
      <c r="I44" s="4"/>
      <c r="J44" s="4"/>
      <c r="K44" s="5">
        <v>3479</v>
      </c>
      <c r="L44" s="6">
        <v>3339.5105899999999</v>
      </c>
      <c r="M44" s="6">
        <v>0</v>
      </c>
      <c r="N44" s="6">
        <v>3339.5105899999999</v>
      </c>
      <c r="O44" s="6">
        <v>0</v>
      </c>
      <c r="P44" s="6">
        <v>3339.5105899999999</v>
      </c>
      <c r="Q44" s="6">
        <v>0</v>
      </c>
      <c r="R44" s="5">
        <v>3337.4</v>
      </c>
      <c r="S44" s="5">
        <v>3337.4</v>
      </c>
      <c r="T44" s="5">
        <v>3479</v>
      </c>
    </row>
    <row r="45" spans="1:20" ht="15.6" outlineLevel="1" x14ac:dyDescent="0.3">
      <c r="A45" s="3" t="s">
        <v>54</v>
      </c>
      <c r="B45" s="17" t="s">
        <v>15</v>
      </c>
      <c r="C45" s="17" t="s">
        <v>9</v>
      </c>
      <c r="D45" s="4" t="s">
        <v>1</v>
      </c>
      <c r="E45" s="4"/>
      <c r="F45" s="4"/>
      <c r="G45" s="4"/>
      <c r="H45" s="4"/>
      <c r="I45" s="4"/>
      <c r="J45" s="4"/>
      <c r="K45" s="5">
        <v>2793</v>
      </c>
      <c r="L45" s="6">
        <v>5826.75</v>
      </c>
      <c r="M45" s="6">
        <v>0</v>
      </c>
      <c r="N45" s="6">
        <v>5826.75</v>
      </c>
      <c r="O45" s="6">
        <v>0</v>
      </c>
      <c r="P45" s="6">
        <v>5826.75</v>
      </c>
      <c r="Q45" s="6">
        <v>0</v>
      </c>
      <c r="R45" s="5">
        <v>2708</v>
      </c>
      <c r="S45" s="5">
        <v>2817</v>
      </c>
      <c r="T45" s="5">
        <v>2914</v>
      </c>
    </row>
    <row r="46" spans="1:20" ht="15.6" outlineLevel="1" x14ac:dyDescent="0.3">
      <c r="A46" s="3" t="s">
        <v>55</v>
      </c>
      <c r="B46" s="17" t="s">
        <v>15</v>
      </c>
      <c r="C46" s="17" t="s">
        <v>10</v>
      </c>
      <c r="D46" s="4" t="s">
        <v>1</v>
      </c>
      <c r="E46" s="4"/>
      <c r="F46" s="4"/>
      <c r="G46" s="4"/>
      <c r="H46" s="4"/>
      <c r="I46" s="4"/>
      <c r="J46" s="4"/>
      <c r="K46" s="5">
        <v>5775.4</v>
      </c>
      <c r="L46" s="6">
        <v>5030.76</v>
      </c>
      <c r="M46" s="6">
        <v>0</v>
      </c>
      <c r="N46" s="6">
        <v>5030.76</v>
      </c>
      <c r="O46" s="6">
        <v>0</v>
      </c>
      <c r="P46" s="6">
        <v>5030.76</v>
      </c>
      <c r="Q46" s="6">
        <v>0</v>
      </c>
      <c r="R46" s="5">
        <v>4831.37</v>
      </c>
      <c r="S46" s="5">
        <v>6709.05</v>
      </c>
      <c r="T46" s="5">
        <v>3894</v>
      </c>
    </row>
    <row r="47" spans="1:20" ht="15.6" x14ac:dyDescent="0.3">
      <c r="A47" s="3" t="s">
        <v>29</v>
      </c>
      <c r="B47" s="17" t="s">
        <v>13</v>
      </c>
      <c r="C47" s="17" t="s">
        <v>6</v>
      </c>
      <c r="D47" s="4" t="s">
        <v>1</v>
      </c>
      <c r="E47" s="4"/>
      <c r="F47" s="4"/>
      <c r="G47" s="4"/>
      <c r="H47" s="4"/>
      <c r="I47" s="4"/>
      <c r="J47" s="4"/>
      <c r="K47" s="5">
        <f>K48</f>
        <v>53</v>
      </c>
      <c r="L47" s="5">
        <f t="shared" ref="L47:T47" si="8">L48</f>
        <v>43</v>
      </c>
      <c r="M47" s="5">
        <f t="shared" si="8"/>
        <v>0</v>
      </c>
      <c r="N47" s="5">
        <f t="shared" si="8"/>
        <v>43</v>
      </c>
      <c r="O47" s="5">
        <f t="shared" si="8"/>
        <v>0</v>
      </c>
      <c r="P47" s="5">
        <f t="shared" si="8"/>
        <v>43</v>
      </c>
      <c r="Q47" s="5">
        <f t="shared" si="8"/>
        <v>0</v>
      </c>
      <c r="R47" s="5">
        <f t="shared" si="8"/>
        <v>0</v>
      </c>
      <c r="S47" s="5">
        <f t="shared" si="8"/>
        <v>0</v>
      </c>
      <c r="T47" s="5">
        <f t="shared" si="8"/>
        <v>53</v>
      </c>
    </row>
    <row r="48" spans="1:20" ht="15.6" outlineLevel="1" x14ac:dyDescent="0.3">
      <c r="A48" s="3" t="s">
        <v>56</v>
      </c>
      <c r="B48" s="17" t="s">
        <v>13</v>
      </c>
      <c r="C48" s="17" t="s">
        <v>8</v>
      </c>
      <c r="D48" s="4" t="s">
        <v>1</v>
      </c>
      <c r="E48" s="4"/>
      <c r="F48" s="4"/>
      <c r="G48" s="4"/>
      <c r="H48" s="4"/>
      <c r="I48" s="4"/>
      <c r="J48" s="4"/>
      <c r="K48" s="5">
        <v>53</v>
      </c>
      <c r="L48" s="6">
        <v>43</v>
      </c>
      <c r="M48" s="6">
        <v>0</v>
      </c>
      <c r="N48" s="6">
        <v>43</v>
      </c>
      <c r="O48" s="6">
        <v>0</v>
      </c>
      <c r="P48" s="6">
        <v>43</v>
      </c>
      <c r="Q48" s="6">
        <v>0</v>
      </c>
      <c r="R48" s="5">
        <v>0</v>
      </c>
      <c r="S48" s="5">
        <v>0</v>
      </c>
      <c r="T48" s="5">
        <v>53</v>
      </c>
    </row>
    <row r="49" spans="1:20" ht="31.2" outlineLevel="1" x14ac:dyDescent="0.3">
      <c r="A49" s="3" t="s">
        <v>68</v>
      </c>
      <c r="B49" s="17" t="s">
        <v>14</v>
      </c>
      <c r="C49" s="17" t="s">
        <v>6</v>
      </c>
      <c r="D49" s="4"/>
      <c r="E49" s="4"/>
      <c r="F49" s="4"/>
      <c r="G49" s="4"/>
      <c r="H49" s="4"/>
      <c r="I49" s="4"/>
      <c r="J49" s="4"/>
      <c r="K49" s="5">
        <f>K50</f>
        <v>250</v>
      </c>
      <c r="L49" s="5">
        <f t="shared" ref="L49:T49" si="9">L50</f>
        <v>0</v>
      </c>
      <c r="M49" s="5">
        <f t="shared" si="9"/>
        <v>0</v>
      </c>
      <c r="N49" s="5">
        <f t="shared" si="9"/>
        <v>0</v>
      </c>
      <c r="O49" s="5">
        <f t="shared" si="9"/>
        <v>0</v>
      </c>
      <c r="P49" s="5">
        <f t="shared" si="9"/>
        <v>0</v>
      </c>
      <c r="Q49" s="5">
        <f t="shared" si="9"/>
        <v>0</v>
      </c>
      <c r="R49" s="5">
        <f t="shared" si="9"/>
        <v>0</v>
      </c>
      <c r="S49" s="5">
        <f t="shared" si="9"/>
        <v>0</v>
      </c>
      <c r="T49" s="5">
        <f t="shared" si="9"/>
        <v>750</v>
      </c>
    </row>
    <row r="50" spans="1:20" ht="31.2" outlineLevel="1" x14ac:dyDescent="0.3">
      <c r="A50" s="3" t="s">
        <v>69</v>
      </c>
      <c r="B50" s="17" t="s">
        <v>14</v>
      </c>
      <c r="C50" s="17" t="s">
        <v>7</v>
      </c>
      <c r="D50" s="4"/>
      <c r="E50" s="4"/>
      <c r="F50" s="4"/>
      <c r="G50" s="4"/>
      <c r="H50" s="4"/>
      <c r="I50" s="4"/>
      <c r="J50" s="4"/>
      <c r="K50" s="5">
        <v>250</v>
      </c>
      <c r="L50" s="6"/>
      <c r="M50" s="6"/>
      <c r="N50" s="6"/>
      <c r="O50" s="6"/>
      <c r="P50" s="6"/>
      <c r="Q50" s="6"/>
      <c r="R50" s="5"/>
      <c r="S50" s="5"/>
      <c r="T50" s="5">
        <v>750</v>
      </c>
    </row>
    <row r="51" spans="1:20" ht="46.8" x14ac:dyDescent="0.3">
      <c r="A51" s="3" t="s">
        <v>30</v>
      </c>
      <c r="B51" s="17" t="s">
        <v>16</v>
      </c>
      <c r="C51" s="17" t="s">
        <v>6</v>
      </c>
      <c r="D51" s="4" t="s">
        <v>1</v>
      </c>
      <c r="E51" s="4"/>
      <c r="F51" s="4"/>
      <c r="G51" s="4"/>
      <c r="H51" s="4"/>
      <c r="I51" s="4"/>
      <c r="J51" s="4"/>
      <c r="K51" s="5">
        <f>K52+K53</f>
        <v>33741.699999999997</v>
      </c>
      <c r="L51" s="5">
        <f t="shared" ref="L51:T51" si="10">L52+L53</f>
        <v>35537.1</v>
      </c>
      <c r="M51" s="5">
        <f t="shared" si="10"/>
        <v>0</v>
      </c>
      <c r="N51" s="5">
        <f t="shared" si="10"/>
        <v>35537.1</v>
      </c>
      <c r="O51" s="5">
        <f t="shared" si="10"/>
        <v>0</v>
      </c>
      <c r="P51" s="5">
        <f t="shared" si="10"/>
        <v>35537.1</v>
      </c>
      <c r="Q51" s="5">
        <f t="shared" si="10"/>
        <v>0</v>
      </c>
      <c r="R51" s="5">
        <f t="shared" si="10"/>
        <v>28721.3</v>
      </c>
      <c r="S51" s="5">
        <f t="shared" si="10"/>
        <v>28429.4</v>
      </c>
      <c r="T51" s="5">
        <f t="shared" si="10"/>
        <v>33005.9</v>
      </c>
    </row>
    <row r="52" spans="1:20" ht="46.8" outlineLevel="1" x14ac:dyDescent="0.3">
      <c r="A52" s="3" t="s">
        <v>57</v>
      </c>
      <c r="B52" s="17" t="s">
        <v>16</v>
      </c>
      <c r="C52" s="17" t="s">
        <v>7</v>
      </c>
      <c r="D52" s="4" t="s">
        <v>1</v>
      </c>
      <c r="E52" s="4"/>
      <c r="F52" s="4"/>
      <c r="G52" s="4"/>
      <c r="H52" s="4"/>
      <c r="I52" s="4"/>
      <c r="J52" s="4"/>
      <c r="K52" s="5">
        <v>14000</v>
      </c>
      <c r="L52" s="6">
        <v>10000</v>
      </c>
      <c r="M52" s="6">
        <v>0</v>
      </c>
      <c r="N52" s="6">
        <v>10000</v>
      </c>
      <c r="O52" s="6">
        <v>0</v>
      </c>
      <c r="P52" s="6">
        <v>10000</v>
      </c>
      <c r="Q52" s="6">
        <v>0</v>
      </c>
      <c r="R52" s="5">
        <v>10000</v>
      </c>
      <c r="S52" s="5">
        <v>10000</v>
      </c>
      <c r="T52" s="5">
        <v>14000</v>
      </c>
    </row>
    <row r="53" spans="1:20" ht="15.6" outlineLevel="1" x14ac:dyDescent="0.3">
      <c r="A53" s="3" t="s">
        <v>58</v>
      </c>
      <c r="B53" s="17" t="s">
        <v>16</v>
      </c>
      <c r="C53" s="17" t="s">
        <v>9</v>
      </c>
      <c r="D53" s="4" t="s">
        <v>1</v>
      </c>
      <c r="E53" s="4"/>
      <c r="F53" s="4"/>
      <c r="G53" s="4"/>
      <c r="H53" s="4"/>
      <c r="I53" s="4"/>
      <c r="J53" s="4"/>
      <c r="K53" s="5">
        <v>19741.7</v>
      </c>
      <c r="L53" s="6">
        <v>25537.1</v>
      </c>
      <c r="M53" s="6">
        <v>0</v>
      </c>
      <c r="N53" s="6">
        <v>25537.1</v>
      </c>
      <c r="O53" s="6">
        <v>0</v>
      </c>
      <c r="P53" s="6">
        <v>25537.1</v>
      </c>
      <c r="Q53" s="6">
        <v>0</v>
      </c>
      <c r="R53" s="5">
        <v>18721.3</v>
      </c>
      <c r="S53" s="5">
        <v>18429.400000000001</v>
      </c>
      <c r="T53" s="5">
        <v>19005.900000000001</v>
      </c>
    </row>
    <row r="54" spans="1:20" ht="28.95" customHeight="1" x14ac:dyDescent="0.3">
      <c r="A54" s="30" t="s">
        <v>60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</row>
  </sheetData>
  <mergeCells count="7">
    <mergeCell ref="A54:T54"/>
    <mergeCell ref="A7:T7"/>
    <mergeCell ref="B5:K5"/>
    <mergeCell ref="K9:T9"/>
    <mergeCell ref="A9:A10"/>
    <mergeCell ref="B9:B10"/>
    <mergeCell ref="C9:C10"/>
  </mergeCells>
  <pageMargins left="1.1811023622047245" right="0.39370078740157483" top="0.98425196850393704" bottom="0.78740157480314965" header="0.39370078740157483" footer="0.51181102362204722"/>
  <pageSetup paperSize="9" scale="85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DEF217A-4087-466F-B900-ECCBBF4D8C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2023-11-09T10:59:22Z</cp:lastPrinted>
  <dcterms:created xsi:type="dcterms:W3CDTF">2023-10-27T11:40:04Z</dcterms:created>
  <dcterms:modified xsi:type="dcterms:W3CDTF">2023-11-10T13:49:52Z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