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435"/>
  </bookViews>
  <sheets>
    <sheet name="Лист1" sheetId="1" r:id="rId1"/>
  </sheets>
  <definedNames>
    <definedName name="_xlnm._FilterDatabase" localSheetId="0" hidden="1">Лист1!$A$11:$F$215</definedName>
    <definedName name="_xlnm.Print_Titles" localSheetId="0">Лист1!$11:$11</definedName>
    <definedName name="_xlnm.Print_Area" localSheetId="0">Лист1!$A$1:$F$215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4" i="1" l="1"/>
  <c r="F107" i="1"/>
  <c r="F172" i="1"/>
  <c r="F213" i="1"/>
  <c r="E72" i="1" l="1"/>
  <c r="D72" i="1"/>
  <c r="F86" i="1"/>
  <c r="E35" i="1" l="1"/>
  <c r="E120" i="1" l="1"/>
  <c r="D120" i="1"/>
  <c r="F145" i="1"/>
  <c r="E144" i="1"/>
  <c r="D144" i="1"/>
  <c r="F122" i="1"/>
  <c r="F144" i="1" l="1"/>
  <c r="F186" i="1"/>
  <c r="E185" i="1"/>
  <c r="E184" i="1" s="1"/>
  <c r="D185" i="1"/>
  <c r="E134" i="1"/>
  <c r="D134" i="1"/>
  <c r="F136" i="1"/>
  <c r="F112" i="1"/>
  <c r="E111" i="1"/>
  <c r="E110" i="1" s="1"/>
  <c r="D111" i="1"/>
  <c r="F111" i="1" l="1"/>
  <c r="F185" i="1"/>
  <c r="D184" i="1"/>
  <c r="F184" i="1" s="1"/>
  <c r="D110" i="1"/>
  <c r="E117" i="1"/>
  <c r="D117" i="1"/>
  <c r="F117" i="1" l="1"/>
  <c r="F110" i="1"/>
  <c r="E129" i="1"/>
  <c r="E113" i="1"/>
  <c r="E109" i="1" s="1"/>
  <c r="D113" i="1"/>
  <c r="D109" i="1" s="1"/>
  <c r="E187" i="1"/>
  <c r="D187" i="1"/>
  <c r="E193" i="1"/>
  <c r="D193" i="1"/>
  <c r="F196" i="1"/>
  <c r="F190" i="1"/>
  <c r="F189" i="1"/>
  <c r="E180" i="1"/>
  <c r="E179" i="1" s="1"/>
  <c r="E175" i="1"/>
  <c r="D175" i="1"/>
  <c r="F139" i="1"/>
  <c r="E138" i="1"/>
  <c r="E137" i="1" s="1"/>
  <c r="D138" i="1"/>
  <c r="D137" i="1" s="1"/>
  <c r="E127" i="1"/>
  <c r="D127" i="1"/>
  <c r="D126" i="1" s="1"/>
  <c r="D125" i="1" s="1"/>
  <c r="D124" i="1" s="1"/>
  <c r="F118" i="1"/>
  <c r="F37" i="1"/>
  <c r="E126" i="1" l="1"/>
  <c r="E125" i="1" s="1"/>
  <c r="E124" i="1" s="1"/>
  <c r="E166" i="1"/>
  <c r="F212" i="1"/>
  <c r="F206" i="1"/>
  <c r="F201" i="1"/>
  <c r="F194" i="1"/>
  <c r="F195" i="1"/>
  <c r="F198" i="1"/>
  <c r="F199" i="1"/>
  <c r="F188" i="1"/>
  <c r="F191" i="1"/>
  <c r="F192" i="1"/>
  <c r="F171" i="1"/>
  <c r="F165" i="1"/>
  <c r="F153" i="1"/>
  <c r="F155" i="1"/>
  <c r="F151" i="1"/>
  <c r="F138" i="1"/>
  <c r="F141" i="1"/>
  <c r="F143" i="1"/>
  <c r="F121" i="1"/>
  <c r="F135" i="1"/>
  <c r="F106" i="1"/>
  <c r="F114" i="1"/>
  <c r="F115" i="1"/>
  <c r="F116" i="1"/>
  <c r="F96" i="1"/>
  <c r="F85" i="1"/>
  <c r="F83" i="1"/>
  <c r="F84" i="1"/>
  <c r="F80" i="1"/>
  <c r="F77" i="1"/>
  <c r="F79" i="1"/>
  <c r="F75" i="1"/>
  <c r="F76" i="1"/>
  <c r="F74" i="1"/>
  <c r="F57" i="1"/>
  <c r="F54" i="1"/>
  <c r="F45" i="1"/>
  <c r="F47" i="1"/>
  <c r="F51" i="1"/>
  <c r="F38" i="1"/>
  <c r="F36" i="1"/>
  <c r="F30" i="1"/>
  <c r="F31" i="1"/>
  <c r="F28" i="1"/>
  <c r="F29" i="1"/>
  <c r="F16" i="1"/>
  <c r="F17" i="1"/>
  <c r="E73" i="1" l="1"/>
  <c r="D73" i="1"/>
  <c r="E174" i="1"/>
  <c r="E173" i="1" s="1"/>
  <c r="D174" i="1"/>
  <c r="D173" i="1" s="1"/>
  <c r="E197" i="1"/>
  <c r="E183" i="1" s="1"/>
  <c r="D197" i="1"/>
  <c r="D183" i="1" s="1"/>
  <c r="E200" i="1"/>
  <c r="D200" i="1"/>
  <c r="E205" i="1"/>
  <c r="D205" i="1"/>
  <c r="D204" i="1" s="1"/>
  <c r="D203" i="1" s="1"/>
  <c r="D202" i="1" s="1"/>
  <c r="E211" i="1"/>
  <c r="D211" i="1"/>
  <c r="D210" i="1" s="1"/>
  <c r="D209" i="1" s="1"/>
  <c r="D208" i="1" s="1"/>
  <c r="D207" i="1" s="1"/>
  <c r="E182" i="1" l="1"/>
  <c r="F200" i="1"/>
  <c r="F187" i="1"/>
  <c r="F197" i="1"/>
  <c r="E71" i="1"/>
  <c r="E204" i="1"/>
  <c r="F205" i="1"/>
  <c r="F193" i="1"/>
  <c r="E210" i="1"/>
  <c r="F211" i="1"/>
  <c r="F73" i="1"/>
  <c r="D182" i="1"/>
  <c r="E170" i="1"/>
  <c r="D170" i="1"/>
  <c r="D169" i="1" s="1"/>
  <c r="D168" i="1" s="1"/>
  <c r="D166" i="1"/>
  <c r="E164" i="1"/>
  <c r="D164" i="1"/>
  <c r="E150" i="1"/>
  <c r="D150" i="1"/>
  <c r="E152" i="1"/>
  <c r="D152" i="1"/>
  <c r="E154" i="1"/>
  <c r="D154" i="1"/>
  <c r="E156" i="1"/>
  <c r="D156" i="1"/>
  <c r="D160" i="1"/>
  <c r="E140" i="1"/>
  <c r="E142" i="1"/>
  <c r="D142" i="1"/>
  <c r="D140" i="1"/>
  <c r="D119" i="1"/>
  <c r="D108" i="1" s="1"/>
  <c r="E105" i="1"/>
  <c r="D105" i="1"/>
  <c r="D104" i="1" s="1"/>
  <c r="D103" i="1" s="1"/>
  <c r="E95" i="1"/>
  <c r="D95" i="1"/>
  <c r="D94" i="1" s="1"/>
  <c r="D93" i="1" s="1"/>
  <c r="D92" i="1" s="1"/>
  <c r="F72" i="1"/>
  <c r="D90" i="1"/>
  <c r="D89" i="1" s="1"/>
  <c r="D88" i="1" s="1"/>
  <c r="D87" i="1" s="1"/>
  <c r="E67" i="1"/>
  <c r="D67" i="1"/>
  <c r="D66" i="1" s="1"/>
  <c r="D65" i="1" s="1"/>
  <c r="D64" i="1" s="1"/>
  <c r="E61" i="1"/>
  <c r="D61" i="1"/>
  <c r="D60" i="1" s="1"/>
  <c r="D59" i="1" s="1"/>
  <c r="D58" i="1" s="1"/>
  <c r="E56" i="1"/>
  <c r="D56" i="1"/>
  <c r="D55" i="1" s="1"/>
  <c r="E53" i="1"/>
  <c r="D53" i="1"/>
  <c r="D52" i="1" s="1"/>
  <c r="E44" i="1"/>
  <c r="E46" i="1"/>
  <c r="E48" i="1"/>
  <c r="E50" i="1"/>
  <c r="D50" i="1"/>
  <c r="D48" i="1"/>
  <c r="D44" i="1"/>
  <c r="D35" i="1"/>
  <c r="D34" i="1" s="1"/>
  <c r="E27" i="1"/>
  <c r="D27" i="1"/>
  <c r="D26" i="1" s="1"/>
  <c r="E15" i="1"/>
  <c r="D15" i="1"/>
  <c r="D13" i="1" s="1"/>
  <c r="D149" i="1" l="1"/>
  <c r="D148" i="1" s="1"/>
  <c r="E149" i="1"/>
  <c r="E148" i="1" s="1"/>
  <c r="F140" i="1"/>
  <c r="F44" i="1"/>
  <c r="F134" i="1"/>
  <c r="F154" i="1"/>
  <c r="F150" i="1"/>
  <c r="F152" i="1"/>
  <c r="F105" i="1"/>
  <c r="F164" i="1"/>
  <c r="F120" i="1"/>
  <c r="E209" i="1"/>
  <c r="E208" i="1" s="1"/>
  <c r="E207" i="1" s="1"/>
  <c r="F210" i="1"/>
  <c r="F142" i="1"/>
  <c r="E203" i="1"/>
  <c r="F204" i="1"/>
  <c r="F113" i="1"/>
  <c r="F95" i="1"/>
  <c r="F27" i="1"/>
  <c r="F46" i="1"/>
  <c r="F53" i="1"/>
  <c r="F137" i="1"/>
  <c r="F170" i="1"/>
  <c r="F183" i="1"/>
  <c r="E70" i="1"/>
  <c r="F50" i="1"/>
  <c r="F35" i="1"/>
  <c r="F56" i="1"/>
  <c r="F15" i="1"/>
  <c r="D163" i="1"/>
  <c r="E14" i="1"/>
  <c r="E26" i="1"/>
  <c r="F26" i="1" s="1"/>
  <c r="E34" i="1"/>
  <c r="F34" i="1" s="1"/>
  <c r="E52" i="1"/>
  <c r="F52" i="1" s="1"/>
  <c r="E55" i="1"/>
  <c r="F55" i="1" s="1"/>
  <c r="E60" i="1"/>
  <c r="E66" i="1"/>
  <c r="E94" i="1"/>
  <c r="F94" i="1" s="1"/>
  <c r="E104" i="1"/>
  <c r="F104" i="1" s="1"/>
  <c r="F109" i="1"/>
  <c r="E119" i="1"/>
  <c r="E163" i="1"/>
  <c r="E169" i="1"/>
  <c r="F169" i="1" s="1"/>
  <c r="E89" i="1"/>
  <c r="D133" i="1"/>
  <c r="E133" i="1"/>
  <c r="E132" i="1" s="1"/>
  <c r="D102" i="1"/>
  <c r="D71" i="1"/>
  <c r="F71" i="1" s="1"/>
  <c r="D14" i="1"/>
  <c r="D12" i="1"/>
  <c r="D25" i="1"/>
  <c r="D24" i="1" s="1"/>
  <c r="D162" i="1" l="1"/>
  <c r="D147" i="1" s="1"/>
  <c r="D146" i="1" s="1"/>
  <c r="D132" i="1"/>
  <c r="D123" i="1" s="1"/>
  <c r="F119" i="1"/>
  <c r="E108" i="1"/>
  <c r="F108" i="1" s="1"/>
  <c r="F43" i="1"/>
  <c r="F163" i="1"/>
  <c r="F133" i="1"/>
  <c r="E202" i="1"/>
  <c r="F202" i="1" s="1"/>
  <c r="F203" i="1"/>
  <c r="F149" i="1"/>
  <c r="F182" i="1"/>
  <c r="F209" i="1"/>
  <c r="D101" i="1"/>
  <c r="F14" i="1"/>
  <c r="E65" i="1"/>
  <c r="E42" i="1"/>
  <c r="D70" i="1"/>
  <c r="F70" i="1" s="1"/>
  <c r="E88" i="1"/>
  <c r="E168" i="1"/>
  <c r="F168" i="1" s="1"/>
  <c r="E162" i="1"/>
  <c r="E103" i="1"/>
  <c r="E93" i="1"/>
  <c r="F93" i="1" s="1"/>
  <c r="E59" i="1"/>
  <c r="E25" i="1"/>
  <c r="E13" i="1"/>
  <c r="F13" i="1" s="1"/>
  <c r="D42" i="1"/>
  <c r="D33" i="1" s="1"/>
  <c r="D32" i="1" s="1"/>
  <c r="F162" i="1" l="1"/>
  <c r="E123" i="1"/>
  <c r="F148" i="1"/>
  <c r="E147" i="1"/>
  <c r="E146" i="1" s="1"/>
  <c r="F132" i="1"/>
  <c r="F208" i="1"/>
  <c r="F207" i="1" s="1"/>
  <c r="E102" i="1"/>
  <c r="F102" i="1" s="1"/>
  <c r="F103" i="1"/>
  <c r="F25" i="1"/>
  <c r="E24" i="1"/>
  <c r="F42" i="1"/>
  <c r="E87" i="1"/>
  <c r="E12" i="1"/>
  <c r="E214" i="1" s="1"/>
  <c r="E58" i="1"/>
  <c r="E92" i="1"/>
  <c r="F92" i="1" s="1"/>
  <c r="E64" i="1"/>
  <c r="E33" i="1"/>
  <c r="F33" i="1" s="1"/>
  <c r="F24" i="1" l="1"/>
  <c r="F147" i="1"/>
  <c r="F12" i="1"/>
  <c r="F123" i="1"/>
  <c r="E101" i="1"/>
  <c r="F101" i="1" s="1"/>
  <c r="F146" i="1"/>
  <c r="E32" i="1"/>
  <c r="F32" i="1" s="1"/>
  <c r="F214" i="1" l="1"/>
</calcChain>
</file>

<file path=xl/sharedStrings.xml><?xml version="1.0" encoding="utf-8"?>
<sst xmlns="http://schemas.openxmlformats.org/spreadsheetml/2006/main" count="419" uniqueCount="267">
  <si>
    <t>Приложение № 1</t>
  </si>
  <si>
    <t>УТВЕРЖДЕН</t>
  </si>
  <si>
    <t>Наименование доходов бюджета</t>
  </si>
  <si>
    <t>Код бюджетной классификации</t>
  </si>
  <si>
    <t>админист-ратора поступле-ний</t>
  </si>
  <si>
    <t>доходов районного бюджета</t>
  </si>
  <si>
    <t>Кассовое исполнение (тыс. рублей)</t>
  </si>
  <si>
    <t>Процент исполнения (%)</t>
  </si>
  <si>
    <t>Федеральная служба по надзору в сфере природопользования</t>
  </si>
  <si>
    <t>0 00 00000 00 0000 000</t>
  </si>
  <si>
    <t>НАЛОГОВЫЕ И НЕНАЛОГОВЫЕ ДОХОДЫ</t>
  </si>
  <si>
    <t>1 00 00000 00 0000 000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</si>
  <si>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</si>
  <si>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</si>
  <si>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</si>
  <si>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</si>
  <si>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</si>
  <si>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</si>
  <si>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</si>
  <si>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</si>
  <si>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</t>
  </si>
  <si>
    <t>1 12 01041 01 0000 120</t>
  </si>
  <si>
    <t>0 00 00000 00 0000 000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</si>
  <si>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</si>
  <si>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</si>
  <si>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</si>
  <si>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</si>
  <si>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</si>
  <si>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</si>
  <si>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</si>
  <si>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</si>
  <si>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</si>
  <si>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</si>
  <si>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</si>
  <si>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</si>
  <si>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Федеральная налоговая служба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</si>
  <si>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</si>
  <si>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</si>
  <si>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</si>
  <si>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</si>
  <si>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</si>
  <si>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</si>
  <si>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</si>
  <si>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</si>
  <si>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</si>
  <si>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</si>
  <si>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</si>
  <si>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</si>
  <si>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</si>
  <si>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</si>
  <si>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</si>
  <si>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</si>
  <si>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</si>
  <si>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</si>
  <si>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</si>
  <si>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</si>
  <si>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</si>
  <si>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</si>
  <si>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</si>
  <si>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</si>
  <si>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</si>
  <si>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</si>
  <si>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</si>
  <si>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НАЛОГИ НА ИМУЩЕСТВО</t>
  </si>
  <si>
    <t>1 06 00000 00 0000 000</t>
  </si>
  <si>
    <t>Налог на имущество организаций</t>
  </si>
  <si>
    <t>1 06 02000 02 0000 110</t>
  </si>
  <si>
    <t>Налог на имущество организаций по имуществу, не входящему в Единую систему газоснабжения</t>
  </si>
  <si>
    <t>1 06 02010 02 0000 110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</si>
  <si>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</si>
  <si>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</si>
  <si>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</si>
  <si>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</si>
  <si>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</si>
  <si>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</si>
  <si>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ШТРАФЫ, САНКЦИИ, ВОЗМЕЩЕНИЕ УЩЕРБА</t>
  </si>
  <si>
    <t>1 16 00000 00 0000 000</t>
  </si>
  <si>
    <t>Платежи в целях возмещения причиненного ущерба (убытков)</t>
  </si>
  <si>
    <t>1 16 10000 00 0000 140</t>
  </si>
  <si>
    <t>Министерство внутренних дел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</si>
  <si>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</si>
  <si>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</si>
  <si>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Министерство юстиции Кировской области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</si>
  <si>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</si>
  <si>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</si>
  <si>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</si>
  <si>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</si>
  <si>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</si>
  <si>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</si>
  <si>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</si>
  <si>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</si>
  <si>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</si>
  <si>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</si>
  <si>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</si>
  <si>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</si>
  <si>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</si>
  <si>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</si>
  <si>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</si>
  <si>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</si>
  <si>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</si>
  <si>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</si>
  <si>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</si>
  <si>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</si>
  <si>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</si>
  <si>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Министерство лесного хозяйства Кировской области</t>
  </si>
  <si>
    <t>Платежи, уплачиваемые в целях возмещения вреда</t>
  </si>
  <si>
    <t>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</si>
  <si>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</si>
  <si>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1 16 11050 01 0000 140</t>
  </si>
  <si>
    <t>Администрация Правительства Кировской области</t>
  </si>
  <si>
    <t>Управление образования администрации Даровского района Кировской области</t>
  </si>
  <si>
    <t>ДОХОДЫ ОТ ОКАЗАНИЯ ПЛАТНЫХ УСЛУГ 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</si>
  <si>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</si>
  <si>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</si>
  <si>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</si>
  <si>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</si>
  <si>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</si>
  <si>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</si>
  <si>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</si>
  <si>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</si>
  <si>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</si>
  <si>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1 13 02990 00 0000 130</t>
  </si>
  <si>
    <t>1 13 02995 05 0000 130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</si>
  <si>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</si>
  <si>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</si>
  <si>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</si>
  <si>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</si>
  <si>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Субвенции  бюджетам субъектов Российской Федерации и муниципальных образований</t>
  </si>
  <si>
    <t>2 02 30000 00 0000 150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</si>
  <si>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</si>
  <si>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</si>
  <si>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компенсацию части родительской платы 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</si>
  <si>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2 02 30029 05 0000 150</t>
  </si>
  <si>
    <t>Прочие субвенции бюджетам муниципальных районов</t>
  </si>
  <si>
    <t>2 02 39999 05 0000 150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</si>
  <si>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</si>
  <si>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</si>
  <si>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</si>
  <si>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Дотации  бюджетам субъектов Российской Федерации и муниципальных образований</t>
  </si>
  <si>
    <t>2 02 10000 00 0000 150</t>
  </si>
  <si>
    <t>Дотации бюджетам муниципальных районов на выравнивание  бюджетной обеспеченности</t>
  </si>
  <si>
    <t>2 02 15001 05 0000 150</t>
  </si>
  <si>
    <t>Субсидии  бюджетам бюджетной системы  Российской Федерации (межбюджетные субсидии)</t>
  </si>
  <si>
    <t>2 02 20000 00 0000 150</t>
  </si>
  <si>
    <t xml:space="preserve">Прочие субсидии </t>
  </si>
  <si>
    <t>2 02 29999 00 0000 150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</si>
  <si>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</si>
  <si>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</si>
  <si>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Иные межбюджетные трансферты</t>
  </si>
  <si>
    <t>2 02 40000 00 0000 150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</si>
  <si>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</si>
  <si>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</si>
  <si>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Прочие межбюджетные трансферты, передаваемые бюджетам муниципальных районов</t>
  </si>
  <si>
    <t>2 02 49999 05 0000 150</t>
  </si>
  <si>
    <t>2 19 00000 00 0000 000</t>
  </si>
  <si>
    <t>2 19 60010 05 0000 150</t>
  </si>
  <si>
    <t>ДОХОДЫ ОТ ИСПОЛЬЗОВАНИЯ 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</si>
  <si>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</si>
  <si>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</si>
  <si>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</si>
  <si>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</si>
  <si>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</si>
  <si>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</si>
  <si>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</si>
  <si>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</si>
  <si>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</si>
  <si>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</si>
  <si>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</si>
  <si>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</si>
  <si>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</si>
  <si>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</si>
  <si>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</si>
  <si>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</si>
  <si>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</si>
  <si>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</si>
  <si>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1 11 05075 05 0000 120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</si>
  <si>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</si>
  <si>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</si>
  <si>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</si>
  <si>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1 11 09045 05 0000 120</t>
  </si>
  <si>
    <t>Доходы, поступающие в порядке возмещения расходов, понесенных в связи с эксплуатацией имущества</t>
  </si>
  <si>
    <t>1 13 02060 00 0000 130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</si>
  <si>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</si>
  <si>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1 13 02065 05 0000 130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</si>
  <si>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</si>
  <si>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</si>
  <si>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</si>
  <si>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</si>
  <si>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</si>
  <si>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</si>
  <si>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 имущества муниципальных унитарных предприятий, в том числе казенных), в части реализации основных средств по указанному имуществу</t>
  </si>
  <si>
    <t>1 14 02050 00 0000 410</t>
  </si>
  <si>
    <t>Доходы от реализации иного имущества, находящегося в собственности муниципальных районов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</si>
  <si>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</si>
  <si>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</si>
  <si>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</si>
  <si>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1 16 07010 05 0000 140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</si>
  <si>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</si>
  <si>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</si>
  <si>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</si>
  <si>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</si>
  <si>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</si>
  <si>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</si>
  <si>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 капитального ремонта и ремонта дворовых территорий  многоквартирных домов, проездов к дворовым территориям многоквартирных домов населенных пунктов</t>
  </si>
  <si>
    <t>2 02 20216 05 0000 150</t>
  </si>
  <si>
    <t>Субсидия бюджетам муниципальных районов на поддержку отрасли культуры</t>
  </si>
  <si>
    <t>2 02 25519 05 0000 150</t>
  </si>
  <si>
    <t>Прочие субсидии бюджетам муниципальных районов</t>
  </si>
  <si>
    <t>2 02 29999 05 0000 150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</si>
  <si>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</si>
  <si>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</si>
  <si>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</si>
  <si>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Администрация Даровского городского поселения Даровского района Кировской области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</si>
  <si>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</si>
  <si>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</si>
  <si>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ВСЕГО ДОХОДОВ</t>
  </si>
  <si>
    <t>____________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</si>
  <si>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</si>
  <si>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</si>
  <si>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</si>
  <si>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</si>
  <si>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r>
      <t xml:space="preserve">Финансовое управление </t>
    </r>
    <r>
      <rPr>
        <b/>
        <sz val="12"/>
        <color theme="1"/>
        <rFont val="Times New Roman"/>
        <family val="1"/>
        <charset val="204"/>
      </rPr>
      <t>администрации Даровского района Кировской области</t>
    </r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</si>
  <si>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</si>
  <si>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</si>
  <si>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</si>
  <si>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1 16 01073 01 0000 140</t>
  </si>
  <si>
    <t xml:space="preserve">Прогнозируемый объем доходов
(тыс. рублей) </t>
  </si>
  <si>
    <t>048</t>
  </si>
  <si>
    <t>Федеральное казначейство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</si>
  <si>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</si>
  <si>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</si>
  <si>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Министерство охраны окружающей среды Кировской области</t>
  </si>
  <si>
    <t>1 16 11000 00 0000 140</t>
  </si>
  <si>
    <t>2 02 25497 05 0000 150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</si>
  <si>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</si>
  <si>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</si>
  <si>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Администрация муниципального образования Даровской муниципальный район Кировской области</t>
  </si>
  <si>
    <t>1 16 07090 05 0000 140</t>
  </si>
  <si>
    <t>Субсидии бюджетам муниципальных районов на реализацию мероприятий по обеспечению жильем молодых семей</t>
  </si>
  <si>
    <t>Субвенции  бюджетам бюджетной системы Российской Федерации</t>
  </si>
  <si>
    <t>Контрольно-счетная комиссия муниципального образования Даровской муниципальный район Кировской области</t>
  </si>
  <si>
    <t>решением Даровской
районной Думы
Даровского района
Кировской области
от __________ № ________</t>
  </si>
  <si>
    <t>Объем поступлений доходов районного бюджета по кодам классификации доходов бюджетов за 2023 год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</si>
  <si>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</si>
  <si>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</si>
  <si>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</si>
  <si>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</si>
  <si>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</si>
  <si>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2 02 16549 05 0000 150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</si>
  <si>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</si>
  <si>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</si>
  <si>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2 07 05030 05 0000 150</t>
  </si>
  <si>
    <t>2 07 00000 00 0000 150</t>
  </si>
  <si>
    <t>2 07 05000 05 0000 150</t>
  </si>
  <si>
    <t>2 07 05020 05 0000 150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</si>
  <si>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</si>
  <si>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</si>
  <si>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</si>
  <si>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</si>
  <si>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</si>
  <si>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</si>
  <si>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</si>
  <si>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</si>
  <si>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</t>
  </si>
  <si>
    <t>076</t>
  </si>
  <si>
    <t>Федеральное агенство по рыболовству</t>
  </si>
  <si>
    <t>116 11050 01 0000 100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</si>
</sst>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NewRomanPSMT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9" fillId="0" borderId="0"/>
    <xf numFmtId="0" fontId="9" fillId="0" borderId="0"/>
    <xf numFmtId="0" fontId="10" fillId="0" borderId="5">
      <alignment horizontal="left" wrapText="1" indent="2"/>
    </xf>
    <xf numFmtId="0" fontId="10" fillId="0" borderId="6">
      <alignment horizontal="left" wrapText="1" indent="2"/>
    </xf>
    <xf numFmtId="49" fontId="10" fillId="0" borderId="7">
      <alignment horizontal="center"/>
    </xf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/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/>
    <xf numFmtId="11" fontId="4" fillId="0" borderId="1" xfId="0" applyNumberFormat="1" applyFont="1" applyBorder="1" applyAlignment="1">
      <alignment horizontal="left" vertical="top" wrapText="1"/>
    </xf>
    <xf numFmtId="0" fontId="6" fillId="0" borderId="5" xfId="3" applyNumberFormat="1" applyFont="1" applyAlignment="1" applyProtection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3" applyNumberFormat="1" applyFont="1" applyAlignment="1" applyProtection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6" xfId="4" applyNumberFormat="1" applyFont="1" applyAlignment="1" applyProtection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</cellXfs>
  <cellStyles count="6">
    <cellStyle name="xl31" xfId="4"/>
    <cellStyle name="xl43" xfId="5"/>
    <cellStyle name="xl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5"/>
  <sheetViews>
    <sheetView tabSelected="1" view="pageBreakPreview" topLeftCell="A206" zoomScaleNormal="100" zoomScaleSheetLayoutView="100" workbookViewId="0">
      <selection activeCell="E19" sqref="E19"/>
    </sheetView>
  </sheetViews>
  <sheetFormatPr defaultRowHeight="15"/>
  <cols>
    <col min="1" max="1" width="56.5703125" customWidth="1"/>
    <col min="2" max="2" width="11.140625" style="2" customWidth="1"/>
    <col min="3" max="3" width="25.28515625" style="2" customWidth="1"/>
    <col min="4" max="4" width="13.85546875" style="2" customWidth="1"/>
    <col min="5" max="5" width="12.7109375" style="45" bestFit="1" customWidth="1"/>
    <col min="6" max="6" width="14.7109375" style="2" customWidth="1"/>
  </cols>
  <sheetData>
    <row r="1" spans="1:6" ht="18.75">
      <c r="A1" s="15"/>
      <c r="B1" s="15"/>
      <c r="C1" s="15"/>
      <c r="D1" s="15" t="s">
        <v>0</v>
      </c>
      <c r="E1" s="43"/>
      <c r="F1" s="15"/>
    </row>
    <row r="2" spans="1:6" ht="18.75">
      <c r="A2" s="9"/>
      <c r="B2" s="10"/>
      <c r="C2" s="10"/>
      <c r="D2" s="10"/>
      <c r="E2" s="44"/>
      <c r="F2" s="10"/>
    </row>
    <row r="3" spans="1:6" ht="18.75">
      <c r="A3" s="15"/>
      <c r="B3" s="15"/>
      <c r="C3" s="15"/>
      <c r="D3" s="15" t="s">
        <v>1</v>
      </c>
      <c r="E3" s="43"/>
      <c r="F3" s="15"/>
    </row>
    <row r="4" spans="1:6" ht="18.75">
      <c r="A4" s="9"/>
      <c r="B4" s="10"/>
      <c r="C4" s="10"/>
      <c r="D4" s="10"/>
      <c r="E4" s="44"/>
      <c r="F4" s="10"/>
    </row>
    <row r="5" spans="1:6" ht="91.15" customHeight="1">
      <c r="A5" s="15"/>
      <c r="B5" s="15"/>
      <c r="C5" s="15"/>
      <c r="D5" s="74" t="s">
        <v>241</v>
      </c>
      <c r="E5" s="75"/>
      <c r="F5" s="75"/>
    </row>
    <row r="6" spans="1:6" ht="28.9" customHeight="1">
      <c r="A6" s="15"/>
      <c r="B6" s="15"/>
      <c r="C6" s="15"/>
      <c r="D6" s="15"/>
      <c r="E6" s="43"/>
      <c r="F6" s="15"/>
    </row>
    <row r="7" spans="1:6" ht="18.75">
      <c r="A7" s="82" t="s">
        <v>242</v>
      </c>
      <c r="B7" s="82"/>
      <c r="C7" s="82"/>
      <c r="D7" s="82"/>
      <c r="E7" s="82"/>
      <c r="F7" s="82"/>
    </row>
    <row r="8" spans="1:6" ht="19.149999999999999" customHeight="1">
      <c r="A8" s="1"/>
    </row>
    <row r="9" spans="1:6" ht="15.75">
      <c r="A9" s="80" t="s">
        <v>2</v>
      </c>
      <c r="B9" s="80" t="s">
        <v>3</v>
      </c>
      <c r="C9" s="80"/>
      <c r="D9" s="80" t="s">
        <v>226</v>
      </c>
      <c r="E9" s="81" t="s">
        <v>6</v>
      </c>
      <c r="F9" s="80" t="s">
        <v>7</v>
      </c>
    </row>
    <row r="10" spans="1:6" ht="63">
      <c r="A10" s="80"/>
      <c r="B10" s="20" t="s">
        <v>4</v>
      </c>
      <c r="C10" s="20" t="s">
        <v>5</v>
      </c>
      <c r="D10" s="80"/>
      <c r="E10" s="81"/>
      <c r="F10" s="80"/>
    </row>
    <row r="11" spans="1:6" ht="15.75">
      <c r="A11" s="20">
        <v>1</v>
      </c>
      <c r="B11" s="20">
        <v>2</v>
      </c>
      <c r="C11" s="20">
        <v>3</v>
      </c>
      <c r="D11" s="20">
        <v>4</v>
      </c>
      <c r="E11" s="46">
        <v>5</v>
      </c>
      <c r="F11" s="20">
        <v>6</v>
      </c>
    </row>
    <row r="12" spans="1:6" s="3" customFormat="1" ht="31.5">
      <c r="A12" s="29" t="s">
        <v>8</v>
      </c>
      <c r="B12" s="16" t="s">
        <v>227</v>
      </c>
      <c r="C12" s="8" t="s">
        <v>9</v>
      </c>
      <c r="D12" s="11">
        <f>D15</f>
        <v>28</v>
      </c>
      <c r="E12" s="47">
        <f>E13</f>
        <v>30.8</v>
      </c>
      <c r="F12" s="11">
        <f>E12/D12*100</f>
        <v>110.00000000000001</v>
      </c>
    </row>
    <row r="13" spans="1:6" ht="15.75">
      <c r="A13" s="24" t="s">
        <v>10</v>
      </c>
      <c r="B13" s="23" t="s">
        <v>227</v>
      </c>
      <c r="C13" s="20" t="s">
        <v>11</v>
      </c>
      <c r="D13" s="21">
        <f>D15</f>
        <v>28</v>
      </c>
      <c r="E13" s="42">
        <f>E14</f>
        <v>30.8</v>
      </c>
      <c r="F13" s="21">
        <f t="shared" ref="F13:F17" si="0">E13/D13*100</f>
        <v>110.00000000000001</v>
      </c>
    </row>
    <row r="14" spans="1:6" ht="31.5">
      <c r="A14" s="24" t="s">
        <v>12</v>
      </c>
      <c r="B14" s="23" t="s">
        <v>227</v>
      </c>
      <c r="C14" s="20" t="s">
        <v>13</v>
      </c>
      <c r="D14" s="21">
        <f>D15</f>
        <v>28</v>
      </c>
      <c r="E14" s="42">
        <f>E15</f>
        <v>30.8</v>
      </c>
      <c r="F14" s="21">
        <f t="shared" si="0"/>
        <v>110.00000000000001</v>
      </c>
    </row>
    <row r="15" spans="1:6" ht="31.5">
      <c r="A15" s="24" t="s">
        <v>14</v>
      </c>
      <c r="B15" s="23" t="s">
        <v>227</v>
      </c>
      <c r="C15" s="20" t="s">
        <v>15</v>
      </c>
      <c r="D15" s="21">
        <f>SUM(D16:D18)</f>
        <v>28</v>
      </c>
      <c r="E15" s="42">
        <f>SUM(E16:E18)</f>
        <v>30.8</v>
      </c>
      <c r="F15" s="21">
        <f t="shared" si="0"/>
        <v>110.00000000000001</v>
      </c>
    </row>
    <row r="16" spans="1:6" ht="31.5">
      <c r="A16" s="24" t="s">
        <v>16</v>
      </c>
      <c r="B16" s="23" t="s">
        <v>227</v>
      </c>
      <c r="C16" s="20" t="s">
        <v>17</v>
      </c>
      <c r="D16" s="21">
        <v>20.399999999999999</v>
      </c>
      <c r="E16" s="42">
        <v>21.6</v>
      </c>
      <c r="F16" s="21">
        <f t="shared" si="0"/>
        <v>105.88235294117649</v>
      </c>
    </row>
    <row r="17" spans="1:6" ht="22.9" customHeight="1">
      <c r="A17" s="24" t="s">
        <v>18</v>
      </c>
      <c r="B17" s="23" t="s">
        <v>227</v>
      </c>
      <c r="C17" s="20" t="s">
        <v>19</v>
      </c>
      <c r="D17" s="21">
        <v>4.8</v>
      </c>
      <c r="E17" s="42">
        <v>6.7</v>
      </c>
      <c r="F17" s="21">
        <f t="shared" si="0"/>
        <v>139.58333333333334</v>
      </c>
    </row>
    <row r="18" spans="1:6" ht="15.75">
      <c r="A18" s="24" t="s">
        <v>20</v>
      </c>
      <c r="B18" s="23" t="s">
        <v>227</v>
      </c>
      <c r="C18" s="20" t="s">
        <v>21</v>
      </c>
      <c r="D18" s="21">
        <v>2.8</v>
      </c>
      <c r="E18" s="42">
        <v>2.5</v>
      </c>
      <c r="F18" s="21">
        <v>0</v>
      </c>
    </row>
    <row r="19" spans="1:6" s="38" customFormat="1" ht="15.75">
      <c r="A19" s="29" t="s">
        <v>265</v>
      </c>
      <c r="B19" s="16" t="s">
        <v>264</v>
      </c>
      <c r="C19" s="8" t="s">
        <v>22</v>
      </c>
      <c r="D19" s="21">
        <v>0</v>
      </c>
      <c r="E19" s="42">
        <v>1.3</v>
      </c>
      <c r="F19" s="21"/>
    </row>
    <row r="20" spans="1:6" s="38" customFormat="1" ht="15.75">
      <c r="A20" s="24" t="s">
        <v>10</v>
      </c>
      <c r="B20" s="23" t="s">
        <v>264</v>
      </c>
      <c r="C20" s="66" t="s">
        <v>11</v>
      </c>
      <c r="D20" s="21">
        <v>0</v>
      </c>
      <c r="E20" s="42">
        <v>1.3</v>
      </c>
      <c r="F20" s="21"/>
    </row>
    <row r="21" spans="1:6" s="38" customFormat="1" ht="15.75">
      <c r="A21" s="24" t="s">
        <v>75</v>
      </c>
      <c r="B21" s="23" t="s">
        <v>264</v>
      </c>
      <c r="C21" s="66" t="s">
        <v>76</v>
      </c>
      <c r="D21" s="21">
        <v>0</v>
      </c>
      <c r="E21" s="42">
        <v>1.3</v>
      </c>
      <c r="F21" s="21"/>
    </row>
    <row r="22" spans="1:6" s="38" customFormat="1" ht="31.5">
      <c r="A22" s="24" t="s">
        <v>77</v>
      </c>
      <c r="B22" s="23" t="s">
        <v>264</v>
      </c>
      <c r="C22" s="66" t="s">
        <v>78</v>
      </c>
      <c r="D22" s="21">
        <v>0</v>
      </c>
      <c r="E22" s="42">
        <v>1.3</v>
      </c>
      <c r="F22" s="21"/>
    </row>
    <row r="23" spans="1:6" s="38" customFormat="1" ht="15.75">
      <c r="A23" s="24"/>
      <c r="B23" s="23" t="s">
        <v>264</v>
      </c>
      <c r="C23" s="85" t="s">
        <v>266</v>
      </c>
      <c r="D23" s="21">
        <v>0</v>
      </c>
      <c r="E23" s="42">
        <v>1.3</v>
      </c>
      <c r="F23" s="21"/>
    </row>
    <row r="24" spans="1:6" s="3" customFormat="1" ht="15.75">
      <c r="A24" s="31" t="s">
        <v>228</v>
      </c>
      <c r="B24" s="32" t="s">
        <v>263</v>
      </c>
      <c r="C24" s="19" t="s">
        <v>22</v>
      </c>
      <c r="D24" s="14">
        <f>D25</f>
        <v>6616</v>
      </c>
      <c r="E24" s="48">
        <f>E25</f>
        <v>7702.7</v>
      </c>
      <c r="F24" s="11">
        <f>E24/D24*100</f>
        <v>116.42533252720678</v>
      </c>
    </row>
    <row r="25" spans="1:6" ht="15.75">
      <c r="A25" s="24" t="s">
        <v>10</v>
      </c>
      <c r="B25" s="20">
        <v>182</v>
      </c>
      <c r="C25" s="20" t="s">
        <v>11</v>
      </c>
      <c r="D25" s="21">
        <f t="shared" ref="D25:E26" si="1">D26</f>
        <v>6616</v>
      </c>
      <c r="E25" s="42">
        <f t="shared" si="1"/>
        <v>7702.7</v>
      </c>
      <c r="F25" s="21">
        <f>E25/D25*100</f>
        <v>116.42533252720678</v>
      </c>
    </row>
    <row r="26" spans="1:6" ht="47.25">
      <c r="A26" s="25" t="s">
        <v>23</v>
      </c>
      <c r="B26" s="20">
        <v>182</v>
      </c>
      <c r="C26" s="20" t="s">
        <v>24</v>
      </c>
      <c r="D26" s="21">
        <f t="shared" si="1"/>
        <v>6616</v>
      </c>
      <c r="E26" s="42">
        <f t="shared" si="1"/>
        <v>7702.7</v>
      </c>
      <c r="F26" s="21">
        <f t="shared" ref="F26:F31" si="2">E26/D26*100</f>
        <v>116.42533252720678</v>
      </c>
    </row>
    <row r="27" spans="1:6" ht="31.5">
      <c r="A27" s="24" t="s">
        <v>25</v>
      </c>
      <c r="B27" s="20">
        <v>182</v>
      </c>
      <c r="C27" s="20" t="s">
        <v>26</v>
      </c>
      <c r="D27" s="21">
        <f>SUM(D28:D31)</f>
        <v>6616</v>
      </c>
      <c r="E27" s="42">
        <f>SUM(E28:E31)</f>
        <v>7702.7</v>
      </c>
      <c r="F27" s="21">
        <f t="shared" si="2"/>
        <v>116.42533252720678</v>
      </c>
    </row>
    <row r="28" spans="1:6" ht="133.5" customHeight="1">
      <c r="A28" s="24" t="s">
        <v>27</v>
      </c>
      <c r="B28" s="12">
        <v>182</v>
      </c>
      <c r="C28" s="20" t="s">
        <v>28</v>
      </c>
      <c r="D28" s="21">
        <v>3133.7</v>
      </c>
      <c r="E28" s="42">
        <v>3991.2</v>
      </c>
      <c r="F28" s="21">
        <f>E28/D28*100</f>
        <v>127.36381912754891</v>
      </c>
    </row>
    <row r="29" spans="1:6" ht="153.75" customHeight="1">
      <c r="A29" s="24" t="s">
        <v>29</v>
      </c>
      <c r="B29" s="12">
        <v>182</v>
      </c>
      <c r="C29" s="20" t="s">
        <v>30</v>
      </c>
      <c r="D29" s="21">
        <v>21.8</v>
      </c>
      <c r="E29" s="42">
        <v>20.8</v>
      </c>
      <c r="F29" s="21">
        <f t="shared" si="2"/>
        <v>95.412844036697251</v>
      </c>
    </row>
    <row r="30" spans="1:6" ht="131.44999999999999" customHeight="1">
      <c r="A30" s="24" t="s">
        <v>31</v>
      </c>
      <c r="B30" s="12">
        <v>182</v>
      </c>
      <c r="C30" s="20" t="s">
        <v>32</v>
      </c>
      <c r="D30" s="21">
        <v>3873.8</v>
      </c>
      <c r="E30" s="42">
        <v>4125.2</v>
      </c>
      <c r="F30" s="21">
        <f>E30/D30*100</f>
        <v>106.48975166503175</v>
      </c>
    </row>
    <row r="31" spans="1:6" ht="130.15" customHeight="1">
      <c r="A31" s="24" t="s">
        <v>33</v>
      </c>
      <c r="B31" s="12">
        <v>100</v>
      </c>
      <c r="C31" s="20" t="s">
        <v>34</v>
      </c>
      <c r="D31" s="21">
        <v>-413.3</v>
      </c>
      <c r="E31" s="42">
        <v>-434.5</v>
      </c>
      <c r="F31" s="21">
        <f t="shared" si="2"/>
        <v>105.12944592305831</v>
      </c>
    </row>
    <row r="32" spans="1:6" s="3" customFormat="1" ht="15.75">
      <c r="A32" s="30" t="s">
        <v>35</v>
      </c>
      <c r="B32" s="19">
        <v>182</v>
      </c>
      <c r="C32" s="19" t="s">
        <v>22</v>
      </c>
      <c r="D32" s="11">
        <f>D33</f>
        <v>86202.6</v>
      </c>
      <c r="E32" s="47">
        <f>E33</f>
        <v>93533.900000000009</v>
      </c>
      <c r="F32" s="11">
        <f>E32/D32*100</f>
        <v>108.5047318758367</v>
      </c>
    </row>
    <row r="33" spans="1:6" ht="15.75">
      <c r="A33" s="24" t="s">
        <v>10</v>
      </c>
      <c r="B33" s="12">
        <v>182</v>
      </c>
      <c r="C33" s="20" t="s">
        <v>11</v>
      </c>
      <c r="D33" s="21">
        <f>D34+D42+D52+D55</f>
        <v>86202.6</v>
      </c>
      <c r="E33" s="42">
        <f>E34+E42+E52+E55</f>
        <v>93533.900000000009</v>
      </c>
      <c r="F33" s="21">
        <f t="shared" ref="F33:F56" si="3">E33/D33*100</f>
        <v>108.5047318758367</v>
      </c>
    </row>
    <row r="34" spans="1:6" ht="15.75">
      <c r="A34" s="24" t="s">
        <v>36</v>
      </c>
      <c r="B34" s="12">
        <v>182</v>
      </c>
      <c r="C34" s="20" t="s">
        <v>37</v>
      </c>
      <c r="D34" s="21">
        <f>D35</f>
        <v>21635.199999999997</v>
      </c>
      <c r="E34" s="42">
        <f>E35</f>
        <v>22618.2</v>
      </c>
      <c r="F34" s="21">
        <f t="shared" si="3"/>
        <v>104.54352166839227</v>
      </c>
    </row>
    <row r="35" spans="1:6" ht="15.75">
      <c r="A35" s="24" t="s">
        <v>38</v>
      </c>
      <c r="B35" s="12">
        <v>182</v>
      </c>
      <c r="C35" s="20" t="s">
        <v>39</v>
      </c>
      <c r="D35" s="21">
        <f>SUM(D36:D38)</f>
        <v>21635.199999999997</v>
      </c>
      <c r="E35" s="42">
        <f>SUM(E36:E41)</f>
        <v>22618.2</v>
      </c>
      <c r="F35" s="21">
        <f t="shared" si="3"/>
        <v>104.54352166839227</v>
      </c>
    </row>
    <row r="36" spans="1:6" ht="81" customHeight="1">
      <c r="A36" s="24" t="s">
        <v>40</v>
      </c>
      <c r="B36" s="12">
        <v>182</v>
      </c>
      <c r="C36" s="20" t="s">
        <v>41</v>
      </c>
      <c r="D36" s="21">
        <v>21516.6</v>
      </c>
      <c r="E36" s="42">
        <v>21436</v>
      </c>
      <c r="F36" s="21">
        <f t="shared" si="3"/>
        <v>99.625405500869107</v>
      </c>
    </row>
    <row r="37" spans="1:6" ht="141.75">
      <c r="A37" s="24" t="s">
        <v>42</v>
      </c>
      <c r="B37" s="12">
        <v>182</v>
      </c>
      <c r="C37" s="20" t="s">
        <v>43</v>
      </c>
      <c r="D37" s="21">
        <v>8.6</v>
      </c>
      <c r="E37" s="42">
        <v>-5.7</v>
      </c>
      <c r="F37" s="21">
        <f t="shared" si="3"/>
        <v>-66.279069767441868</v>
      </c>
    </row>
    <row r="38" spans="1:6" ht="51" customHeight="1">
      <c r="A38" s="24" t="s">
        <v>44</v>
      </c>
      <c r="B38" s="12">
        <v>182</v>
      </c>
      <c r="C38" s="20" t="s">
        <v>45</v>
      </c>
      <c r="D38" s="21">
        <v>110</v>
      </c>
      <c r="E38" s="42">
        <v>121.5</v>
      </c>
      <c r="F38" s="21">
        <f t="shared" si="3"/>
        <v>110.45454545454545</v>
      </c>
    </row>
    <row r="39" spans="1:6" ht="107.25" customHeight="1">
      <c r="A39" s="37" t="s">
        <v>230</v>
      </c>
      <c r="B39" s="34">
        <v>182</v>
      </c>
      <c r="C39" s="36" t="s">
        <v>229</v>
      </c>
      <c r="D39" s="21">
        <v>0</v>
      </c>
      <c r="E39" s="42">
        <v>54.2</v>
      </c>
      <c r="F39" s="21">
        <v>0</v>
      </c>
    </row>
    <row r="40" spans="1:6" s="38" customFormat="1" ht="73.5" customHeight="1">
      <c r="A40" s="69" t="s">
        <v>255</v>
      </c>
      <c r="B40" s="58">
        <v>182</v>
      </c>
      <c r="C40" s="68">
        <v>1.01021300100001E+16</v>
      </c>
      <c r="D40" s="21">
        <v>0</v>
      </c>
      <c r="E40" s="42">
        <v>156.80000000000001</v>
      </c>
      <c r="F40" s="21">
        <v>0</v>
      </c>
    </row>
    <row r="41" spans="1:6" s="38" customFormat="1" ht="74.25" customHeight="1">
      <c r="A41" s="37" t="s">
        <v>256</v>
      </c>
      <c r="B41" s="58">
        <v>182</v>
      </c>
      <c r="C41" s="68">
        <v>1.01020300100001E+16</v>
      </c>
      <c r="D41" s="21">
        <v>0</v>
      </c>
      <c r="E41" s="42">
        <v>855.4</v>
      </c>
      <c r="F41" s="21">
        <v>0</v>
      </c>
    </row>
    <row r="42" spans="1:6" ht="15.75">
      <c r="A42" s="24" t="s">
        <v>46</v>
      </c>
      <c r="B42" s="12">
        <v>182</v>
      </c>
      <c r="C42" s="20" t="s">
        <v>47</v>
      </c>
      <c r="D42" s="21">
        <f>D43+D48+D50</f>
        <v>62602.400000000001</v>
      </c>
      <c r="E42" s="42">
        <f>E43+E48+E50</f>
        <v>68944</v>
      </c>
      <c r="F42" s="21">
        <f t="shared" si="3"/>
        <v>110.12996306850854</v>
      </c>
    </row>
    <row r="43" spans="1:6" ht="31.5">
      <c r="A43" s="4" t="s">
        <v>48</v>
      </c>
      <c r="B43" s="12">
        <v>182</v>
      </c>
      <c r="C43" s="20" t="s">
        <v>49</v>
      </c>
      <c r="D43" s="21">
        <v>62000</v>
      </c>
      <c r="E43" s="42">
        <v>68452.800000000003</v>
      </c>
      <c r="F43" s="21">
        <f t="shared" si="3"/>
        <v>110.40774193548388</v>
      </c>
    </row>
    <row r="44" spans="1:6" ht="31.5">
      <c r="A44" s="4" t="s">
        <v>50</v>
      </c>
      <c r="B44" s="12">
        <v>182</v>
      </c>
      <c r="C44" s="20" t="s">
        <v>51</v>
      </c>
      <c r="D44" s="21">
        <f>D45</f>
        <v>50369.5</v>
      </c>
      <c r="E44" s="42">
        <f>E45</f>
        <v>62470.6</v>
      </c>
      <c r="F44" s="21">
        <f t="shared" si="3"/>
        <v>124.02465777901308</v>
      </c>
    </row>
    <row r="45" spans="1:6" ht="31.5">
      <c r="A45" s="4" t="s">
        <v>50</v>
      </c>
      <c r="B45" s="12">
        <v>182</v>
      </c>
      <c r="C45" s="20" t="s">
        <v>52</v>
      </c>
      <c r="D45" s="21">
        <v>50369.5</v>
      </c>
      <c r="E45" s="42">
        <v>62470.6</v>
      </c>
      <c r="F45" s="21">
        <f t="shared" si="3"/>
        <v>124.02465777901308</v>
      </c>
    </row>
    <row r="46" spans="1:6" ht="47.25">
      <c r="A46" s="86" t="s">
        <v>53</v>
      </c>
      <c r="B46" s="84">
        <v>182</v>
      </c>
      <c r="C46" s="67" t="s">
        <v>54</v>
      </c>
      <c r="D46" s="42">
        <v>15</v>
      </c>
      <c r="E46" s="42">
        <f>E47</f>
        <v>5982.2</v>
      </c>
      <c r="F46" s="42">
        <f t="shared" si="3"/>
        <v>39881.333333333336</v>
      </c>
    </row>
    <row r="47" spans="1:6" ht="47.25">
      <c r="A47" s="86" t="s">
        <v>53</v>
      </c>
      <c r="B47" s="84">
        <v>182</v>
      </c>
      <c r="C47" s="67" t="s">
        <v>55</v>
      </c>
      <c r="D47" s="42">
        <v>15</v>
      </c>
      <c r="E47" s="42">
        <v>5982.2</v>
      </c>
      <c r="F47" s="42">
        <f t="shared" si="3"/>
        <v>39881.333333333336</v>
      </c>
    </row>
    <row r="48" spans="1:6" ht="31.5">
      <c r="A48" s="24" t="s">
        <v>56</v>
      </c>
      <c r="B48" s="12">
        <v>182</v>
      </c>
      <c r="C48" s="20" t="s">
        <v>57</v>
      </c>
      <c r="D48" s="21">
        <f>D49</f>
        <v>0</v>
      </c>
      <c r="E48" s="42">
        <f>E49</f>
        <v>-8.3000000000000007</v>
      </c>
      <c r="F48" s="21">
        <v>0</v>
      </c>
    </row>
    <row r="49" spans="1:6" ht="31.5">
      <c r="A49" s="24" t="s">
        <v>56</v>
      </c>
      <c r="B49" s="12">
        <v>182</v>
      </c>
      <c r="C49" s="20" t="s">
        <v>58</v>
      </c>
      <c r="D49" s="21">
        <v>0</v>
      </c>
      <c r="E49" s="42">
        <v>-8.3000000000000007</v>
      </c>
      <c r="F49" s="21">
        <v>0</v>
      </c>
    </row>
    <row r="50" spans="1:6" ht="31.5">
      <c r="A50" s="24" t="s">
        <v>59</v>
      </c>
      <c r="B50" s="12">
        <v>182</v>
      </c>
      <c r="C50" s="20" t="s">
        <v>60</v>
      </c>
      <c r="D50" s="21">
        <f>D51</f>
        <v>602.4</v>
      </c>
      <c r="E50" s="42">
        <f>E51</f>
        <v>499.5</v>
      </c>
      <c r="F50" s="21">
        <f t="shared" si="3"/>
        <v>82.918326693227101</v>
      </c>
    </row>
    <row r="51" spans="1:6" ht="47.25">
      <c r="A51" s="24" t="s">
        <v>61</v>
      </c>
      <c r="B51" s="12">
        <v>182</v>
      </c>
      <c r="C51" s="20" t="s">
        <v>62</v>
      </c>
      <c r="D51" s="21">
        <v>602.4</v>
      </c>
      <c r="E51" s="42">
        <v>499.5</v>
      </c>
      <c r="F51" s="21">
        <f t="shared" si="3"/>
        <v>82.918326693227101</v>
      </c>
    </row>
    <row r="52" spans="1:6" ht="15.75">
      <c r="A52" s="24" t="s">
        <v>63</v>
      </c>
      <c r="B52" s="12">
        <v>182</v>
      </c>
      <c r="C52" s="20" t="s">
        <v>64</v>
      </c>
      <c r="D52" s="21">
        <f>D53</f>
        <v>1065</v>
      </c>
      <c r="E52" s="42">
        <f>E53</f>
        <v>1072.0999999999999</v>
      </c>
      <c r="F52" s="21">
        <f t="shared" si="3"/>
        <v>100.66666666666666</v>
      </c>
    </row>
    <row r="53" spans="1:6" ht="15.75">
      <c r="A53" s="24" t="s">
        <v>65</v>
      </c>
      <c r="B53" s="12">
        <v>182</v>
      </c>
      <c r="C53" s="20" t="s">
        <v>66</v>
      </c>
      <c r="D53" s="21">
        <f>D54</f>
        <v>1065</v>
      </c>
      <c r="E53" s="42">
        <f>E54</f>
        <v>1072.0999999999999</v>
      </c>
      <c r="F53" s="21">
        <f t="shared" si="3"/>
        <v>100.66666666666666</v>
      </c>
    </row>
    <row r="54" spans="1:6" ht="31.5">
      <c r="A54" s="24" t="s">
        <v>67</v>
      </c>
      <c r="B54" s="12">
        <v>182</v>
      </c>
      <c r="C54" s="20" t="s">
        <v>68</v>
      </c>
      <c r="D54" s="21">
        <v>1065</v>
      </c>
      <c r="E54" s="42">
        <v>1072.0999999999999</v>
      </c>
      <c r="F54" s="21">
        <f>E54/D54*100</f>
        <v>100.66666666666666</v>
      </c>
    </row>
    <row r="55" spans="1:6" ht="15.75">
      <c r="A55" s="24" t="s">
        <v>69</v>
      </c>
      <c r="B55" s="12">
        <v>182</v>
      </c>
      <c r="C55" s="20" t="s">
        <v>70</v>
      </c>
      <c r="D55" s="21">
        <f>D56</f>
        <v>900</v>
      </c>
      <c r="E55" s="42">
        <f>E56</f>
        <v>899.6</v>
      </c>
      <c r="F55" s="21">
        <f t="shared" si="3"/>
        <v>99.955555555555549</v>
      </c>
    </row>
    <row r="56" spans="1:6" ht="31.5">
      <c r="A56" s="24" t="s">
        <v>71</v>
      </c>
      <c r="B56" s="12">
        <v>182</v>
      </c>
      <c r="C56" s="20" t="s">
        <v>72</v>
      </c>
      <c r="D56" s="21">
        <f>D57</f>
        <v>900</v>
      </c>
      <c r="E56" s="42">
        <f>E57</f>
        <v>899.6</v>
      </c>
      <c r="F56" s="21">
        <f t="shared" si="3"/>
        <v>99.955555555555549</v>
      </c>
    </row>
    <row r="57" spans="1:6" ht="52.9" customHeight="1">
      <c r="A57" s="24" t="s">
        <v>73</v>
      </c>
      <c r="B57" s="12">
        <v>182</v>
      </c>
      <c r="C57" s="20" t="s">
        <v>74</v>
      </c>
      <c r="D57" s="21">
        <v>900</v>
      </c>
      <c r="E57" s="42">
        <v>899.6</v>
      </c>
      <c r="F57" s="21">
        <f>E57/D57*100</f>
        <v>99.955555555555549</v>
      </c>
    </row>
    <row r="58" spans="1:6" ht="28.15" customHeight="1">
      <c r="A58" s="6" t="s">
        <v>79</v>
      </c>
      <c r="B58" s="19">
        <v>188</v>
      </c>
      <c r="C58" s="19" t="s">
        <v>22</v>
      </c>
      <c r="D58" s="11">
        <f t="shared" ref="D58:E60" si="4">D59</f>
        <v>0</v>
      </c>
      <c r="E58" s="47">
        <f t="shared" si="4"/>
        <v>0.5</v>
      </c>
      <c r="F58" s="11">
        <v>0</v>
      </c>
    </row>
    <row r="59" spans="1:6" ht="15.75">
      <c r="A59" s="4" t="s">
        <v>10</v>
      </c>
      <c r="B59" s="12">
        <v>188</v>
      </c>
      <c r="C59" s="20" t="s">
        <v>11</v>
      </c>
      <c r="D59" s="21">
        <f t="shared" si="4"/>
        <v>0</v>
      </c>
      <c r="E59" s="42">
        <f t="shared" si="4"/>
        <v>0.5</v>
      </c>
      <c r="F59" s="21">
        <v>0</v>
      </c>
    </row>
    <row r="60" spans="1:6" ht="15.75">
      <c r="A60" s="4" t="s">
        <v>75</v>
      </c>
      <c r="B60" s="12">
        <v>188</v>
      </c>
      <c r="C60" s="20" t="s">
        <v>76</v>
      </c>
      <c r="D60" s="21">
        <f t="shared" si="4"/>
        <v>0</v>
      </c>
      <c r="E60" s="42">
        <f t="shared" si="4"/>
        <v>0.5</v>
      </c>
      <c r="F60" s="21">
        <v>0</v>
      </c>
    </row>
    <row r="61" spans="1:6" ht="30.6" customHeight="1">
      <c r="A61" s="5" t="s">
        <v>77</v>
      </c>
      <c r="B61" s="12">
        <v>188</v>
      </c>
      <c r="C61" s="12" t="s">
        <v>78</v>
      </c>
      <c r="D61" s="21">
        <f>D63</f>
        <v>0</v>
      </c>
      <c r="E61" s="42">
        <f>E63</f>
        <v>0.5</v>
      </c>
      <c r="F61" s="22">
        <v>0</v>
      </c>
    </row>
    <row r="62" spans="1:6" s="38" customFormat="1" ht="30.6" customHeight="1">
      <c r="A62" s="62" t="s">
        <v>102</v>
      </c>
      <c r="B62" s="63">
        <v>188</v>
      </c>
      <c r="C62" s="63" t="s">
        <v>103</v>
      </c>
      <c r="D62" s="21">
        <v>15</v>
      </c>
      <c r="E62" s="42">
        <v>0</v>
      </c>
      <c r="F62" s="22"/>
    </row>
    <row r="63" spans="1:6" ht="78.75">
      <c r="A63" s="5" t="s">
        <v>80</v>
      </c>
      <c r="B63" s="12">
        <v>188</v>
      </c>
      <c r="C63" s="12" t="s">
        <v>81</v>
      </c>
      <c r="D63" s="21">
        <v>0</v>
      </c>
      <c r="E63" s="42">
        <v>0.5</v>
      </c>
      <c r="F63" s="21">
        <v>0</v>
      </c>
    </row>
    <row r="64" spans="1:6" ht="31.5">
      <c r="A64" s="39" t="s">
        <v>231</v>
      </c>
      <c r="B64" s="8">
        <v>710</v>
      </c>
      <c r="C64" s="19" t="s">
        <v>22</v>
      </c>
      <c r="D64" s="14">
        <f t="shared" ref="D64:E66" si="5">D65</f>
        <v>0</v>
      </c>
      <c r="E64" s="48">
        <f t="shared" si="5"/>
        <v>1.3</v>
      </c>
      <c r="F64" s="14">
        <v>0</v>
      </c>
    </row>
    <row r="65" spans="1:6" ht="15.75">
      <c r="A65" s="4" t="s">
        <v>10</v>
      </c>
      <c r="B65" s="20">
        <v>710</v>
      </c>
      <c r="C65" s="20" t="s">
        <v>11</v>
      </c>
      <c r="D65" s="13">
        <f t="shared" si="5"/>
        <v>0</v>
      </c>
      <c r="E65" s="49">
        <f t="shared" si="5"/>
        <v>1.3</v>
      </c>
      <c r="F65" s="13">
        <v>0</v>
      </c>
    </row>
    <row r="66" spans="1:6" ht="15.75">
      <c r="A66" s="4" t="s">
        <v>75</v>
      </c>
      <c r="B66" s="20">
        <v>710</v>
      </c>
      <c r="C66" s="20" t="s">
        <v>76</v>
      </c>
      <c r="D66" s="13">
        <f t="shared" si="5"/>
        <v>0</v>
      </c>
      <c r="E66" s="49">
        <f t="shared" si="5"/>
        <v>1.3</v>
      </c>
      <c r="F66" s="13">
        <v>0</v>
      </c>
    </row>
    <row r="67" spans="1:6">
      <c r="A67" s="76" t="s">
        <v>105</v>
      </c>
      <c r="B67" s="77">
        <v>710</v>
      </c>
      <c r="C67" s="77" t="s">
        <v>232</v>
      </c>
      <c r="D67" s="78">
        <f>D69</f>
        <v>0</v>
      </c>
      <c r="E67" s="79">
        <f>E69</f>
        <v>1.3</v>
      </c>
      <c r="F67" s="72">
        <v>0</v>
      </c>
    </row>
    <row r="68" spans="1:6" ht="8.4499999999999993" customHeight="1">
      <c r="A68" s="76"/>
      <c r="B68" s="77"/>
      <c r="C68" s="77"/>
      <c r="D68" s="78"/>
      <c r="E68" s="79"/>
      <c r="F68" s="73"/>
    </row>
    <row r="69" spans="1:6" ht="126">
      <c r="A69" s="5" t="s">
        <v>107</v>
      </c>
      <c r="B69" s="12">
        <v>710</v>
      </c>
      <c r="C69" s="12" t="s">
        <v>108</v>
      </c>
      <c r="D69" s="13">
        <v>0</v>
      </c>
      <c r="E69" s="49">
        <v>1.3</v>
      </c>
      <c r="F69" s="13">
        <v>0</v>
      </c>
    </row>
    <row r="70" spans="1:6" ht="15.75">
      <c r="A70" s="6" t="s">
        <v>82</v>
      </c>
      <c r="B70" s="19">
        <v>738</v>
      </c>
      <c r="C70" s="19" t="s">
        <v>22</v>
      </c>
      <c r="D70" s="14">
        <f>D71</f>
        <v>132.5</v>
      </c>
      <c r="E70" s="48">
        <f>E71</f>
        <v>130.80000000000001</v>
      </c>
      <c r="F70" s="14">
        <f>E70/D70*100</f>
        <v>98.716981132075475</v>
      </c>
    </row>
    <row r="71" spans="1:6" ht="15.75">
      <c r="A71" s="4" t="s">
        <v>10</v>
      </c>
      <c r="B71" s="20">
        <v>738</v>
      </c>
      <c r="C71" s="20" t="s">
        <v>11</v>
      </c>
      <c r="D71" s="13">
        <f>D72</f>
        <v>132.5</v>
      </c>
      <c r="E71" s="49">
        <f>E72</f>
        <v>130.80000000000001</v>
      </c>
      <c r="F71" s="13">
        <f t="shared" ref="F71:F84" si="6">E71/D71*100</f>
        <v>98.716981132075475</v>
      </c>
    </row>
    <row r="72" spans="1:6" ht="12" customHeight="1">
      <c r="A72" s="4" t="s">
        <v>75</v>
      </c>
      <c r="B72" s="20">
        <v>738</v>
      </c>
      <c r="C72" s="20" t="s">
        <v>76</v>
      </c>
      <c r="D72" s="13">
        <f>SUM(D74:D86)</f>
        <v>132.5</v>
      </c>
      <c r="E72" s="59">
        <f>SUM(E74:E86)</f>
        <v>130.80000000000001</v>
      </c>
      <c r="F72" s="13">
        <f t="shared" si="6"/>
        <v>98.716981132075475</v>
      </c>
    </row>
    <row r="73" spans="1:6" ht="47.25">
      <c r="A73" s="17" t="s">
        <v>83</v>
      </c>
      <c r="B73" s="20">
        <v>738</v>
      </c>
      <c r="C73" s="12" t="s">
        <v>84</v>
      </c>
      <c r="D73" s="13">
        <f>SUM(D74:D86)</f>
        <v>132.5</v>
      </c>
      <c r="E73" s="49">
        <f>SUM(E74:E86)</f>
        <v>130.80000000000001</v>
      </c>
      <c r="F73" s="13">
        <f t="shared" si="6"/>
        <v>98.716981132075475</v>
      </c>
    </row>
    <row r="74" spans="1:6" ht="94.5">
      <c r="A74" s="17" t="s">
        <v>85</v>
      </c>
      <c r="B74" s="20">
        <v>738</v>
      </c>
      <c r="C74" s="12" t="s">
        <v>86</v>
      </c>
      <c r="D74" s="13">
        <v>7.5</v>
      </c>
      <c r="E74" s="49">
        <v>7.9</v>
      </c>
      <c r="F74" s="13">
        <f t="shared" si="6"/>
        <v>105.33333333333334</v>
      </c>
    </row>
    <row r="75" spans="1:6" ht="111" customHeight="1">
      <c r="A75" s="17" t="s">
        <v>87</v>
      </c>
      <c r="B75" s="20">
        <v>738</v>
      </c>
      <c r="C75" s="12" t="s">
        <v>88</v>
      </c>
      <c r="D75" s="13">
        <v>34.6</v>
      </c>
      <c r="E75" s="49">
        <v>45.1</v>
      </c>
      <c r="F75" s="13">
        <f>E75/D75*100</f>
        <v>130.34682080924856</v>
      </c>
    </row>
    <row r="76" spans="1:6" ht="91.15" customHeight="1">
      <c r="A76" s="17" t="s">
        <v>89</v>
      </c>
      <c r="B76" s="20">
        <v>738</v>
      </c>
      <c r="C76" s="12" t="s">
        <v>225</v>
      </c>
      <c r="D76" s="13">
        <v>4.9000000000000004</v>
      </c>
      <c r="E76" s="49">
        <v>3.1</v>
      </c>
      <c r="F76" s="13">
        <f t="shared" si="6"/>
        <v>63.265306122448969</v>
      </c>
    </row>
    <row r="77" spans="1:6" ht="108" customHeight="1">
      <c r="A77" s="17" t="s">
        <v>90</v>
      </c>
      <c r="B77" s="20">
        <v>738</v>
      </c>
      <c r="C77" s="12" t="s">
        <v>91</v>
      </c>
      <c r="D77" s="13">
        <v>25.8</v>
      </c>
      <c r="E77" s="49">
        <v>0</v>
      </c>
      <c r="F77" s="13">
        <f>E77/D77*100</f>
        <v>0</v>
      </c>
    </row>
    <row r="78" spans="1:6" s="38" customFormat="1" ht="108" customHeight="1">
      <c r="A78" s="17" t="s">
        <v>257</v>
      </c>
      <c r="B78" s="61">
        <v>738</v>
      </c>
      <c r="C78" s="70">
        <v>1.16010930100001E+16</v>
      </c>
      <c r="D78" s="59">
        <v>0</v>
      </c>
      <c r="E78" s="60">
        <v>10</v>
      </c>
      <c r="F78" s="59"/>
    </row>
    <row r="79" spans="1:6" ht="92.45" customHeight="1">
      <c r="A79" s="17" t="s">
        <v>92</v>
      </c>
      <c r="B79" s="20">
        <v>738</v>
      </c>
      <c r="C79" s="12" t="s">
        <v>93</v>
      </c>
      <c r="D79" s="13">
        <v>6.4</v>
      </c>
      <c r="E79" s="49">
        <v>0</v>
      </c>
      <c r="F79" s="13">
        <f t="shared" si="6"/>
        <v>0</v>
      </c>
    </row>
    <row r="80" spans="1:6" ht="111" customHeight="1">
      <c r="A80" s="17" t="s">
        <v>94</v>
      </c>
      <c r="B80" s="20">
        <v>738</v>
      </c>
      <c r="C80" s="12" t="s">
        <v>95</v>
      </c>
      <c r="D80" s="13">
        <v>2.5</v>
      </c>
      <c r="E80" s="49">
        <v>0.3</v>
      </c>
      <c r="F80" s="13">
        <f>E80/D80*100</f>
        <v>12</v>
      </c>
    </row>
    <row r="81" spans="1:6" ht="141.75">
      <c r="A81" s="17" t="s">
        <v>218</v>
      </c>
      <c r="B81" s="20">
        <v>738</v>
      </c>
      <c r="C81" s="12" t="s">
        <v>217</v>
      </c>
      <c r="D81" s="13">
        <v>0.1</v>
      </c>
      <c r="E81" s="49">
        <v>0</v>
      </c>
      <c r="F81" s="13">
        <v>0</v>
      </c>
    </row>
    <row r="82" spans="1:6" ht="93.6" customHeight="1">
      <c r="A82" s="17" t="s">
        <v>96</v>
      </c>
      <c r="B82" s="20">
        <v>738</v>
      </c>
      <c r="C82" s="12" t="s">
        <v>97</v>
      </c>
      <c r="D82" s="13">
        <v>2.9</v>
      </c>
      <c r="E82" s="49">
        <v>7.5</v>
      </c>
      <c r="F82" s="13">
        <v>0</v>
      </c>
    </row>
    <row r="83" spans="1:6" ht="138" customHeight="1">
      <c r="A83" s="17" t="s">
        <v>98</v>
      </c>
      <c r="B83" s="20">
        <v>738</v>
      </c>
      <c r="C83" s="12" t="s">
        <v>99</v>
      </c>
      <c r="D83" s="13">
        <v>0</v>
      </c>
      <c r="E83" s="49">
        <v>17.5</v>
      </c>
      <c r="F83" s="13" t="e">
        <f>E83/D83*100</f>
        <v>#DIV/0!</v>
      </c>
    </row>
    <row r="84" spans="1:6" ht="90" customHeight="1">
      <c r="A84" s="17" t="s">
        <v>100</v>
      </c>
      <c r="B84" s="20">
        <v>738</v>
      </c>
      <c r="C84" s="12" t="s">
        <v>101</v>
      </c>
      <c r="D84" s="13">
        <v>20.7</v>
      </c>
      <c r="E84" s="49">
        <v>2.7</v>
      </c>
      <c r="F84" s="13">
        <f t="shared" si="6"/>
        <v>13.043478260869568</v>
      </c>
    </row>
    <row r="85" spans="1:6" ht="91.15" customHeight="1">
      <c r="A85" s="17" t="s">
        <v>102</v>
      </c>
      <c r="B85" s="20">
        <v>738</v>
      </c>
      <c r="C85" s="12" t="s">
        <v>103</v>
      </c>
      <c r="D85" s="13">
        <v>22.1</v>
      </c>
      <c r="E85" s="49">
        <v>36.700000000000003</v>
      </c>
      <c r="F85" s="13">
        <f>E85/D85*100</f>
        <v>166.06334841628961</v>
      </c>
    </row>
    <row r="86" spans="1:6" ht="156" customHeight="1">
      <c r="A86" s="17" t="s">
        <v>220</v>
      </c>
      <c r="B86" s="20">
        <v>738</v>
      </c>
      <c r="C86" s="12" t="s">
        <v>219</v>
      </c>
      <c r="D86" s="13">
        <v>5</v>
      </c>
      <c r="E86" s="49">
        <v>0</v>
      </c>
      <c r="F86" s="59">
        <f t="shared" ref="F86" si="7">E86/D86*100</f>
        <v>0</v>
      </c>
    </row>
    <row r="87" spans="1:6" ht="18.600000000000001" customHeight="1">
      <c r="A87" s="7" t="s">
        <v>104</v>
      </c>
      <c r="B87" s="19">
        <v>804</v>
      </c>
      <c r="C87" s="8" t="s">
        <v>22</v>
      </c>
      <c r="D87" s="11">
        <f t="shared" ref="D87:E90" si="8">D88</f>
        <v>11175</v>
      </c>
      <c r="E87" s="47">
        <f t="shared" si="8"/>
        <v>11519.9</v>
      </c>
      <c r="F87" s="14">
        <v>0</v>
      </c>
    </row>
    <row r="88" spans="1:6" ht="15.75">
      <c r="A88" s="4" t="s">
        <v>10</v>
      </c>
      <c r="B88" s="12">
        <v>804</v>
      </c>
      <c r="C88" s="20" t="s">
        <v>11</v>
      </c>
      <c r="D88" s="21">
        <f t="shared" si="8"/>
        <v>11175</v>
      </c>
      <c r="E88" s="42">
        <f t="shared" si="8"/>
        <v>11519.9</v>
      </c>
      <c r="F88" s="13">
        <v>0</v>
      </c>
    </row>
    <row r="89" spans="1:6" ht="15.75">
      <c r="A89" s="4" t="s">
        <v>75</v>
      </c>
      <c r="B89" s="12">
        <v>804</v>
      </c>
      <c r="C89" s="20" t="s">
        <v>76</v>
      </c>
      <c r="D89" s="21">
        <f t="shared" si="8"/>
        <v>11175</v>
      </c>
      <c r="E89" s="42">
        <f t="shared" si="8"/>
        <v>11519.9</v>
      </c>
      <c r="F89" s="13">
        <v>0</v>
      </c>
    </row>
    <row r="90" spans="1:6" ht="15.75">
      <c r="A90" s="4" t="s">
        <v>105</v>
      </c>
      <c r="B90" s="12">
        <v>804</v>
      </c>
      <c r="C90" s="20" t="s">
        <v>106</v>
      </c>
      <c r="D90" s="21">
        <f t="shared" si="8"/>
        <v>11175</v>
      </c>
      <c r="E90" s="42">
        <v>11519.9</v>
      </c>
      <c r="F90" s="13">
        <v>0</v>
      </c>
    </row>
    <row r="91" spans="1:6" ht="126">
      <c r="A91" s="18" t="s">
        <v>260</v>
      </c>
      <c r="B91" s="12">
        <v>804</v>
      </c>
      <c r="C91" s="68">
        <v>1.16110500100001E+16</v>
      </c>
      <c r="D91" s="21">
        <v>11175</v>
      </c>
      <c r="E91" s="42">
        <v>11522.4</v>
      </c>
      <c r="F91" s="13">
        <v>0</v>
      </c>
    </row>
    <row r="92" spans="1:6" ht="15.75">
      <c r="A92" s="7" t="s">
        <v>109</v>
      </c>
      <c r="B92" s="19">
        <v>836</v>
      </c>
      <c r="C92" s="8" t="s">
        <v>22</v>
      </c>
      <c r="D92" s="11">
        <f t="shared" ref="D92:E94" si="9">D93</f>
        <v>3.3</v>
      </c>
      <c r="E92" s="47">
        <f t="shared" si="9"/>
        <v>6.1</v>
      </c>
      <c r="F92" s="14">
        <f t="shared" ref="F92:F95" si="10">E92/D92*100</f>
        <v>184.84848484848484</v>
      </c>
    </row>
    <row r="93" spans="1:6" ht="15.75">
      <c r="A93" s="4" t="s">
        <v>10</v>
      </c>
      <c r="B93" s="12">
        <v>836</v>
      </c>
      <c r="C93" s="20" t="s">
        <v>11</v>
      </c>
      <c r="D93" s="21">
        <f t="shared" si="9"/>
        <v>3.3</v>
      </c>
      <c r="E93" s="42">
        <f t="shared" si="9"/>
        <v>6.1</v>
      </c>
      <c r="F93" s="13">
        <f t="shared" si="10"/>
        <v>184.84848484848484</v>
      </c>
    </row>
    <row r="94" spans="1:6" ht="15.75">
      <c r="A94" s="4" t="s">
        <v>75</v>
      </c>
      <c r="B94" s="12">
        <v>836</v>
      </c>
      <c r="C94" s="20" t="s">
        <v>76</v>
      </c>
      <c r="D94" s="21">
        <f t="shared" si="9"/>
        <v>3.3</v>
      </c>
      <c r="E94" s="42">
        <f t="shared" si="9"/>
        <v>6.1</v>
      </c>
      <c r="F94" s="13">
        <f t="shared" si="10"/>
        <v>184.84848484848484</v>
      </c>
    </row>
    <row r="95" spans="1:6" ht="44.45" customHeight="1">
      <c r="A95" s="17" t="s">
        <v>83</v>
      </c>
      <c r="B95" s="12">
        <v>836</v>
      </c>
      <c r="C95" s="20" t="s">
        <v>84</v>
      </c>
      <c r="D95" s="21">
        <f>SUM(D96:D100)</f>
        <v>3.3</v>
      </c>
      <c r="E95" s="42">
        <f>SUM(E96:E100)</f>
        <v>6.1</v>
      </c>
      <c r="F95" s="13">
        <f t="shared" si="10"/>
        <v>184.84848484848484</v>
      </c>
    </row>
    <row r="96" spans="1:6" ht="94.5">
      <c r="A96" s="17" t="s">
        <v>85</v>
      </c>
      <c r="B96" s="20">
        <v>836</v>
      </c>
      <c r="C96" s="12" t="s">
        <v>86</v>
      </c>
      <c r="D96" s="21">
        <v>0</v>
      </c>
      <c r="E96" s="42">
        <v>0</v>
      </c>
      <c r="F96" s="13" t="e">
        <f>E96/D96*100</f>
        <v>#DIV/0!</v>
      </c>
    </row>
    <row r="97" spans="1:6" ht="108" customHeight="1">
      <c r="A97" s="17" t="s">
        <v>87</v>
      </c>
      <c r="B97" s="20">
        <v>836</v>
      </c>
      <c r="C97" s="12" t="s">
        <v>88</v>
      </c>
      <c r="D97" s="21">
        <v>0</v>
      </c>
      <c r="E97" s="42">
        <v>0</v>
      </c>
      <c r="F97" s="13">
        <v>0</v>
      </c>
    </row>
    <row r="98" spans="1:6" s="38" customFormat="1" ht="94.5">
      <c r="A98" s="17" t="s">
        <v>89</v>
      </c>
      <c r="B98" s="36">
        <v>836</v>
      </c>
      <c r="C98" s="34" t="s">
        <v>225</v>
      </c>
      <c r="D98" s="21">
        <v>0</v>
      </c>
      <c r="E98" s="42">
        <v>0</v>
      </c>
      <c r="F98" s="35">
        <v>0</v>
      </c>
    </row>
    <row r="99" spans="1:6" s="38" customFormat="1" ht="93" customHeight="1">
      <c r="A99" s="17" t="s">
        <v>100</v>
      </c>
      <c r="B99" s="36">
        <v>836</v>
      </c>
      <c r="C99" s="34" t="s">
        <v>101</v>
      </c>
      <c r="D99" s="21">
        <v>0</v>
      </c>
      <c r="E99" s="42">
        <v>0</v>
      </c>
      <c r="F99" s="35">
        <v>0</v>
      </c>
    </row>
    <row r="100" spans="1:6" ht="94.15" customHeight="1">
      <c r="A100" s="17" t="s">
        <v>102</v>
      </c>
      <c r="B100" s="20">
        <v>836</v>
      </c>
      <c r="C100" s="12" t="s">
        <v>103</v>
      </c>
      <c r="D100" s="21">
        <v>3.3</v>
      </c>
      <c r="E100" s="42">
        <v>6.1</v>
      </c>
      <c r="F100" s="13">
        <v>0</v>
      </c>
    </row>
    <row r="101" spans="1:6" ht="31.5">
      <c r="A101" s="6" t="s">
        <v>110</v>
      </c>
      <c r="B101" s="19">
        <v>903</v>
      </c>
      <c r="C101" s="19" t="s">
        <v>22</v>
      </c>
      <c r="D101" s="11">
        <f>D102+D108</f>
        <v>35194.9</v>
      </c>
      <c r="E101" s="47">
        <f>E102+E108</f>
        <v>34570.500000000007</v>
      </c>
      <c r="F101" s="14">
        <f t="shared" ref="F101:F102" si="11">E101/D101*100</f>
        <v>98.22587931774207</v>
      </c>
    </row>
    <row r="102" spans="1:6" ht="15.75">
      <c r="A102" s="4" t="s">
        <v>10</v>
      </c>
      <c r="B102" s="12">
        <v>903</v>
      </c>
      <c r="C102" s="20" t="s">
        <v>11</v>
      </c>
      <c r="D102" s="21">
        <f>D104</f>
        <v>5807.3</v>
      </c>
      <c r="E102" s="42">
        <f>E103</f>
        <v>5586.9</v>
      </c>
      <c r="F102" s="13">
        <f t="shared" si="11"/>
        <v>96.204776746508685</v>
      </c>
    </row>
    <row r="103" spans="1:6" ht="47.25">
      <c r="A103" s="4" t="s">
        <v>111</v>
      </c>
      <c r="B103" s="12">
        <v>903</v>
      </c>
      <c r="C103" s="20" t="s">
        <v>112</v>
      </c>
      <c r="D103" s="21">
        <f>D104</f>
        <v>5807.3</v>
      </c>
      <c r="E103" s="42">
        <f>E104</f>
        <v>5586.9</v>
      </c>
      <c r="F103" s="13">
        <f>E103/D103*100</f>
        <v>96.204776746508685</v>
      </c>
    </row>
    <row r="104" spans="1:6" ht="15.75">
      <c r="A104" s="5" t="s">
        <v>113</v>
      </c>
      <c r="B104" s="12">
        <v>903</v>
      </c>
      <c r="C104" s="12" t="s">
        <v>114</v>
      </c>
      <c r="D104" s="21">
        <f>D105</f>
        <v>5807.3</v>
      </c>
      <c r="E104" s="42">
        <f>E105</f>
        <v>5586.9</v>
      </c>
      <c r="F104" s="13">
        <f t="shared" ref="F104:F119" si="12">E104/D104*100</f>
        <v>96.204776746508685</v>
      </c>
    </row>
    <row r="105" spans="1:6" ht="15.75">
      <c r="A105" s="5" t="s">
        <v>115</v>
      </c>
      <c r="B105" s="12">
        <v>903</v>
      </c>
      <c r="C105" s="12" t="s">
        <v>116</v>
      </c>
      <c r="D105" s="21">
        <f>D106</f>
        <v>5807.3</v>
      </c>
      <c r="E105" s="42">
        <f>E106</f>
        <v>5586.9</v>
      </c>
      <c r="F105" s="13">
        <f t="shared" si="12"/>
        <v>96.204776746508685</v>
      </c>
    </row>
    <row r="106" spans="1:6" ht="39.6" customHeight="1">
      <c r="A106" s="5" t="s">
        <v>117</v>
      </c>
      <c r="B106" s="12">
        <v>903</v>
      </c>
      <c r="C106" s="12" t="s">
        <v>118</v>
      </c>
      <c r="D106" s="21">
        <v>5807.3</v>
      </c>
      <c r="E106" s="42">
        <v>5586.9</v>
      </c>
      <c r="F106" s="13">
        <f t="shared" si="12"/>
        <v>96.204776746508685</v>
      </c>
    </row>
    <row r="107" spans="1:6" s="38" customFormat="1" ht="39.6" customHeight="1">
      <c r="A107" s="62" t="s">
        <v>185</v>
      </c>
      <c r="B107" s="63">
        <v>903</v>
      </c>
      <c r="C107" s="63" t="s">
        <v>122</v>
      </c>
      <c r="D107" s="21">
        <v>0</v>
      </c>
      <c r="E107" s="42">
        <v>0.2</v>
      </c>
      <c r="F107" s="64" t="e">
        <f t="shared" si="12"/>
        <v>#DIV/0!</v>
      </c>
    </row>
    <row r="108" spans="1:6" ht="15.75">
      <c r="A108" s="4" t="s">
        <v>123</v>
      </c>
      <c r="B108" s="20">
        <v>903</v>
      </c>
      <c r="C108" s="20" t="s">
        <v>124</v>
      </c>
      <c r="D108" s="21">
        <f>D109+D119</f>
        <v>29387.600000000002</v>
      </c>
      <c r="E108" s="42">
        <f>E109+E119</f>
        <v>28983.600000000006</v>
      </c>
      <c r="F108" s="13">
        <f t="shared" si="12"/>
        <v>98.625270522261104</v>
      </c>
    </row>
    <row r="109" spans="1:6" ht="31.5">
      <c r="A109" s="4" t="s">
        <v>125</v>
      </c>
      <c r="B109" s="20">
        <v>903</v>
      </c>
      <c r="C109" s="20" t="s">
        <v>126</v>
      </c>
      <c r="D109" s="21">
        <f>D110+D113+D117</f>
        <v>29239.9</v>
      </c>
      <c r="E109" s="21">
        <f>E110+E113+E117</f>
        <v>28835.200000000004</v>
      </c>
      <c r="F109" s="13">
        <f>E109/D109*100</f>
        <v>98.615932339029897</v>
      </c>
    </row>
    <row r="110" spans="1:6" s="38" customFormat="1" ht="31.5">
      <c r="A110" s="4" t="s">
        <v>142</v>
      </c>
      <c r="B110" s="57">
        <v>903</v>
      </c>
      <c r="C110" s="57" t="s">
        <v>143</v>
      </c>
      <c r="D110" s="21">
        <f>D111</f>
        <v>4774.7</v>
      </c>
      <c r="E110" s="21">
        <f>E111</f>
        <v>4774.6000000000004</v>
      </c>
      <c r="F110" s="56">
        <f t="shared" ref="F110:F112" si="13">E110/D110*100</f>
        <v>99.997905627578703</v>
      </c>
    </row>
    <row r="111" spans="1:6" s="38" customFormat="1" ht="15.75">
      <c r="A111" s="4" t="s">
        <v>144</v>
      </c>
      <c r="B111" s="57">
        <v>903</v>
      </c>
      <c r="C111" s="57" t="s">
        <v>145</v>
      </c>
      <c r="D111" s="21">
        <f>D112</f>
        <v>4774.7</v>
      </c>
      <c r="E111" s="21">
        <f>E112</f>
        <v>4774.6000000000004</v>
      </c>
      <c r="F111" s="56">
        <f t="shared" si="13"/>
        <v>99.997905627578703</v>
      </c>
    </row>
    <row r="112" spans="1:6" s="38" customFormat="1" ht="15.75">
      <c r="A112" s="4" t="s">
        <v>207</v>
      </c>
      <c r="B112" s="57">
        <v>903</v>
      </c>
      <c r="C112" s="57" t="s">
        <v>208</v>
      </c>
      <c r="D112" s="21">
        <v>4774.7</v>
      </c>
      <c r="E112" s="21">
        <v>4774.6000000000004</v>
      </c>
      <c r="F112" s="56">
        <f t="shared" si="13"/>
        <v>99.997905627578703</v>
      </c>
    </row>
    <row r="113" spans="1:6" ht="31.5">
      <c r="A113" s="4" t="s">
        <v>127</v>
      </c>
      <c r="B113" s="20">
        <v>903</v>
      </c>
      <c r="C113" s="20" t="s">
        <v>128</v>
      </c>
      <c r="D113" s="21">
        <f>SUM(D114:D116)</f>
        <v>23465.200000000001</v>
      </c>
      <c r="E113" s="42">
        <f>SUM(E114:E116)</f>
        <v>23202.2</v>
      </c>
      <c r="F113" s="13">
        <f t="shared" si="12"/>
        <v>98.879191313093429</v>
      </c>
    </row>
    <row r="114" spans="1:6" ht="47.25">
      <c r="A114" s="4" t="s">
        <v>129</v>
      </c>
      <c r="B114" s="20">
        <v>903</v>
      </c>
      <c r="C114" s="20" t="s">
        <v>130</v>
      </c>
      <c r="D114" s="21">
        <v>2330</v>
      </c>
      <c r="E114" s="42">
        <v>2067</v>
      </c>
      <c r="F114" s="13">
        <f>E114/D114*100</f>
        <v>88.712446351931334</v>
      </c>
    </row>
    <row r="115" spans="1:6" ht="84.6" customHeight="1">
      <c r="A115" s="4" t="s">
        <v>131</v>
      </c>
      <c r="B115" s="20">
        <v>903</v>
      </c>
      <c r="C115" s="20" t="s">
        <v>132</v>
      </c>
      <c r="D115" s="21">
        <v>729</v>
      </c>
      <c r="E115" s="42">
        <v>729</v>
      </c>
      <c r="F115" s="13">
        <f t="shared" si="12"/>
        <v>100</v>
      </c>
    </row>
    <row r="116" spans="1:6" ht="15.75">
      <c r="A116" s="4" t="s">
        <v>133</v>
      </c>
      <c r="B116" s="20">
        <v>903</v>
      </c>
      <c r="C116" s="20" t="s">
        <v>134</v>
      </c>
      <c r="D116" s="21">
        <v>20406.2</v>
      </c>
      <c r="E116" s="42">
        <v>20406.2</v>
      </c>
      <c r="F116" s="13">
        <f>E116/D116*100</f>
        <v>100</v>
      </c>
    </row>
    <row r="117" spans="1:6" s="38" customFormat="1" ht="15.75">
      <c r="A117" s="4" t="s">
        <v>148</v>
      </c>
      <c r="B117" s="52">
        <v>903</v>
      </c>
      <c r="C117" s="52" t="s">
        <v>149</v>
      </c>
      <c r="D117" s="21">
        <f>D118</f>
        <v>1000</v>
      </c>
      <c r="E117" s="42">
        <f>E118</f>
        <v>858.4</v>
      </c>
      <c r="F117" s="51">
        <f>E117/D117*100</f>
        <v>85.839999999999989</v>
      </c>
    </row>
    <row r="118" spans="1:6" s="38" customFormat="1" ht="31.5">
      <c r="A118" s="4" t="s">
        <v>152</v>
      </c>
      <c r="B118" s="36">
        <v>903</v>
      </c>
      <c r="C118" s="36" t="s">
        <v>153</v>
      </c>
      <c r="D118" s="21">
        <v>1000</v>
      </c>
      <c r="E118" s="42">
        <v>858.4</v>
      </c>
      <c r="F118" s="35">
        <f>E118/D118*100</f>
        <v>85.839999999999989</v>
      </c>
    </row>
    <row r="119" spans="1:6" ht="15.75">
      <c r="A119" s="26" t="s">
        <v>135</v>
      </c>
      <c r="B119" s="20">
        <v>903</v>
      </c>
      <c r="C119" s="20" t="s">
        <v>252</v>
      </c>
      <c r="D119" s="21">
        <f>D120</f>
        <v>147.69999999999999</v>
      </c>
      <c r="E119" s="42">
        <f>E120</f>
        <v>148.39999999999998</v>
      </c>
      <c r="F119" s="13">
        <f t="shared" si="12"/>
        <v>100.47393364928909</v>
      </c>
    </row>
    <row r="120" spans="1:6" ht="31.5">
      <c r="A120" s="26" t="s">
        <v>136</v>
      </c>
      <c r="B120" s="20">
        <v>903</v>
      </c>
      <c r="C120" s="20" t="s">
        <v>253</v>
      </c>
      <c r="D120" s="21">
        <f>D121+D122</f>
        <v>147.69999999999999</v>
      </c>
      <c r="E120" s="21">
        <f>E121+E122</f>
        <v>148.39999999999998</v>
      </c>
      <c r="F120" s="13">
        <f>E120/D120*100</f>
        <v>100.47393364928909</v>
      </c>
    </row>
    <row r="121" spans="1:6" ht="47.25">
      <c r="A121" s="5" t="s">
        <v>137</v>
      </c>
      <c r="B121" s="12">
        <v>903</v>
      </c>
      <c r="C121" s="12" t="s">
        <v>254</v>
      </c>
      <c r="D121" s="21">
        <v>6.5</v>
      </c>
      <c r="E121" s="42">
        <v>7.2</v>
      </c>
      <c r="F121" s="13">
        <f t="shared" ref="F121:F134" si="14">E121/D121*100</f>
        <v>110.76923076923077</v>
      </c>
    </row>
    <row r="122" spans="1:6" s="38" customFormat="1" ht="31.5">
      <c r="A122" s="54" t="s">
        <v>136</v>
      </c>
      <c r="B122" s="55">
        <v>903</v>
      </c>
      <c r="C122" s="55" t="s">
        <v>251</v>
      </c>
      <c r="D122" s="21">
        <v>141.19999999999999</v>
      </c>
      <c r="E122" s="42">
        <v>141.19999999999999</v>
      </c>
      <c r="F122" s="56">
        <f t="shared" si="14"/>
        <v>100</v>
      </c>
    </row>
    <row r="123" spans="1:6" ht="31.5">
      <c r="A123" s="7" t="s">
        <v>221</v>
      </c>
      <c r="B123" s="19">
        <v>912</v>
      </c>
      <c r="C123" s="8" t="s">
        <v>22</v>
      </c>
      <c r="D123" s="11">
        <f>D125+D132</f>
        <v>59283.9</v>
      </c>
      <c r="E123" s="47">
        <f>E124+E132</f>
        <v>59283.9</v>
      </c>
      <c r="F123" s="14">
        <f t="shared" si="14"/>
        <v>100</v>
      </c>
    </row>
    <row r="124" spans="1:6" s="38" customFormat="1" ht="15.75">
      <c r="A124" s="4" t="s">
        <v>10</v>
      </c>
      <c r="B124" s="34">
        <v>912</v>
      </c>
      <c r="C124" s="36" t="s">
        <v>11</v>
      </c>
      <c r="D124" s="11">
        <f>D125</f>
        <v>0</v>
      </c>
      <c r="E124" s="47">
        <f>E125+E129</f>
        <v>0</v>
      </c>
      <c r="F124" s="14">
        <v>0</v>
      </c>
    </row>
    <row r="125" spans="1:6" s="38" customFormat="1" ht="47.25">
      <c r="A125" s="4" t="s">
        <v>111</v>
      </c>
      <c r="B125" s="36">
        <v>912</v>
      </c>
      <c r="C125" s="36" t="s">
        <v>112</v>
      </c>
      <c r="D125" s="21">
        <f>D126</f>
        <v>0</v>
      </c>
      <c r="E125" s="42">
        <f>E126</f>
        <v>0</v>
      </c>
      <c r="F125" s="41">
        <v>0</v>
      </c>
    </row>
    <row r="126" spans="1:6" s="38" customFormat="1" ht="15.75">
      <c r="A126" s="33" t="s">
        <v>119</v>
      </c>
      <c r="B126" s="36">
        <v>912</v>
      </c>
      <c r="C126" s="34" t="s">
        <v>120</v>
      </c>
      <c r="D126" s="21">
        <f>D127</f>
        <v>0</v>
      </c>
      <c r="E126" s="42">
        <f>E127</f>
        <v>0</v>
      </c>
      <c r="F126" s="41">
        <v>0</v>
      </c>
    </row>
    <row r="127" spans="1:6" s="38" customFormat="1" ht="15.75">
      <c r="A127" s="33" t="s">
        <v>184</v>
      </c>
      <c r="B127" s="36">
        <v>912</v>
      </c>
      <c r="C127" s="34" t="s">
        <v>121</v>
      </c>
      <c r="D127" s="21">
        <f>D128</f>
        <v>0</v>
      </c>
      <c r="E127" s="42">
        <f>E128</f>
        <v>0</v>
      </c>
      <c r="F127" s="41">
        <v>0</v>
      </c>
    </row>
    <row r="128" spans="1:6" s="38" customFormat="1" ht="31.5">
      <c r="A128" s="33" t="s">
        <v>185</v>
      </c>
      <c r="B128" s="36">
        <v>912</v>
      </c>
      <c r="C128" s="34" t="s">
        <v>122</v>
      </c>
      <c r="D128" s="21">
        <v>0</v>
      </c>
      <c r="E128" s="42">
        <v>0</v>
      </c>
      <c r="F128" s="41">
        <v>0</v>
      </c>
    </row>
    <row r="129" spans="1:6" s="38" customFormat="1" ht="15.75">
      <c r="A129" s="4" t="s">
        <v>75</v>
      </c>
      <c r="B129" s="34">
        <v>912</v>
      </c>
      <c r="C129" s="36" t="s">
        <v>76</v>
      </c>
      <c r="D129" s="21">
        <v>0</v>
      </c>
      <c r="E129" s="42">
        <f>E130</f>
        <v>0</v>
      </c>
      <c r="F129" s="41">
        <v>0</v>
      </c>
    </row>
    <row r="130" spans="1:6" s="38" customFormat="1" ht="47.25">
      <c r="A130" s="17" t="s">
        <v>83</v>
      </c>
      <c r="B130" s="34">
        <v>912</v>
      </c>
      <c r="C130" s="36" t="s">
        <v>84</v>
      </c>
      <c r="D130" s="21">
        <v>0</v>
      </c>
      <c r="E130" s="42">
        <v>0</v>
      </c>
      <c r="F130" s="41">
        <v>0</v>
      </c>
    </row>
    <row r="131" spans="1:6" s="38" customFormat="1" ht="94.5">
      <c r="A131" s="17" t="s">
        <v>85</v>
      </c>
      <c r="B131" s="36">
        <v>912</v>
      </c>
      <c r="C131" s="34" t="s">
        <v>237</v>
      </c>
      <c r="D131" s="21">
        <v>0</v>
      </c>
      <c r="E131" s="42">
        <v>0</v>
      </c>
      <c r="F131" s="41">
        <v>0</v>
      </c>
    </row>
    <row r="132" spans="1:6" ht="15.75">
      <c r="A132" s="4" t="s">
        <v>123</v>
      </c>
      <c r="B132" s="20">
        <v>912</v>
      </c>
      <c r="C132" s="20" t="s">
        <v>124</v>
      </c>
      <c r="D132" s="21">
        <f>D133+D144</f>
        <v>59283.9</v>
      </c>
      <c r="E132" s="21">
        <f>E133+E144</f>
        <v>59283.9</v>
      </c>
      <c r="F132" s="13">
        <f t="shared" si="14"/>
        <v>100</v>
      </c>
    </row>
    <row r="133" spans="1:6" ht="31.5">
      <c r="A133" s="4" t="s">
        <v>125</v>
      </c>
      <c r="B133" s="20">
        <v>912</v>
      </c>
      <c r="C133" s="20" t="s">
        <v>126</v>
      </c>
      <c r="D133" s="21">
        <f>D134+D137+D140+D142</f>
        <v>59305.4</v>
      </c>
      <c r="E133" s="42">
        <f>E134+E137+E140+E142</f>
        <v>59305.4</v>
      </c>
      <c r="F133" s="13">
        <f>E133/D133*100</f>
        <v>100</v>
      </c>
    </row>
    <row r="134" spans="1:6" ht="31.5">
      <c r="A134" s="4" t="s">
        <v>138</v>
      </c>
      <c r="B134" s="20">
        <v>912</v>
      </c>
      <c r="C134" s="20" t="s">
        <v>139</v>
      </c>
      <c r="D134" s="21">
        <f>SUM(D135:D136)</f>
        <v>11708.8</v>
      </c>
      <c r="E134" s="21">
        <f>SUM(E135:E136)</f>
        <v>11708.8</v>
      </c>
      <c r="F134" s="13">
        <f t="shared" si="14"/>
        <v>100</v>
      </c>
    </row>
    <row r="135" spans="1:6" ht="31.5">
      <c r="A135" s="4" t="s">
        <v>140</v>
      </c>
      <c r="B135" s="20">
        <v>912</v>
      </c>
      <c r="C135" s="20" t="s">
        <v>141</v>
      </c>
      <c r="D135" s="21">
        <v>10670</v>
      </c>
      <c r="E135" s="42">
        <v>10670</v>
      </c>
      <c r="F135" s="13">
        <f>E135/D135*100</f>
        <v>100</v>
      </c>
    </row>
    <row r="136" spans="1:6" s="38" customFormat="1" ht="47.25">
      <c r="A136" s="4" t="s">
        <v>244</v>
      </c>
      <c r="B136" s="57">
        <v>912</v>
      </c>
      <c r="C136" s="57" t="s">
        <v>243</v>
      </c>
      <c r="D136" s="21">
        <v>1038.8</v>
      </c>
      <c r="E136" s="42">
        <v>1038.8</v>
      </c>
      <c r="F136" s="56">
        <f>E136/D136*100</f>
        <v>100</v>
      </c>
    </row>
    <row r="137" spans="1:6" ht="31.5">
      <c r="A137" s="4" t="s">
        <v>142</v>
      </c>
      <c r="B137" s="20">
        <v>912</v>
      </c>
      <c r="C137" s="20" t="s">
        <v>143</v>
      </c>
      <c r="D137" s="21">
        <f>D138</f>
        <v>44204.5</v>
      </c>
      <c r="E137" s="42">
        <f>E138</f>
        <v>44204.5</v>
      </c>
      <c r="F137" s="13">
        <f t="shared" ref="F137:F145" si="15">E137/D137*100</f>
        <v>100</v>
      </c>
    </row>
    <row r="138" spans="1:6" ht="15.75">
      <c r="A138" s="4" t="s">
        <v>144</v>
      </c>
      <c r="B138" s="20">
        <v>912</v>
      </c>
      <c r="C138" s="20" t="s">
        <v>145</v>
      </c>
      <c r="D138" s="21">
        <f>D139</f>
        <v>44204.5</v>
      </c>
      <c r="E138" s="42">
        <f>E139</f>
        <v>44204.5</v>
      </c>
      <c r="F138" s="13">
        <f t="shared" si="15"/>
        <v>100</v>
      </c>
    </row>
    <row r="139" spans="1:6" s="38" customFormat="1" ht="21" customHeight="1">
      <c r="A139" s="53" t="s">
        <v>207</v>
      </c>
      <c r="B139" s="36">
        <v>912</v>
      </c>
      <c r="C139" s="36" t="s">
        <v>208</v>
      </c>
      <c r="D139" s="21">
        <v>44204.5</v>
      </c>
      <c r="E139" s="42">
        <v>44204.5</v>
      </c>
      <c r="F139" s="35">
        <f t="shared" si="15"/>
        <v>100</v>
      </c>
    </row>
    <row r="140" spans="1:6" ht="31.5">
      <c r="A140" s="4" t="s">
        <v>127</v>
      </c>
      <c r="B140" s="20">
        <v>912</v>
      </c>
      <c r="C140" s="20" t="s">
        <v>128</v>
      </c>
      <c r="D140" s="21">
        <f>SUM(D141)</f>
        <v>1884</v>
      </c>
      <c r="E140" s="42">
        <f>SUM(E141)</f>
        <v>1884</v>
      </c>
      <c r="F140" s="13">
        <f t="shared" si="15"/>
        <v>100</v>
      </c>
    </row>
    <row r="141" spans="1:6" ht="47.25">
      <c r="A141" s="4" t="s">
        <v>146</v>
      </c>
      <c r="B141" s="20">
        <v>912</v>
      </c>
      <c r="C141" s="20" t="s">
        <v>147</v>
      </c>
      <c r="D141" s="21">
        <v>1884</v>
      </c>
      <c r="E141" s="42">
        <v>1884</v>
      </c>
      <c r="F141" s="13">
        <f t="shared" si="15"/>
        <v>100</v>
      </c>
    </row>
    <row r="142" spans="1:6" ht="15.75">
      <c r="A142" s="4" t="s">
        <v>148</v>
      </c>
      <c r="B142" s="20">
        <v>912</v>
      </c>
      <c r="C142" s="20" t="s">
        <v>149</v>
      </c>
      <c r="D142" s="21">
        <f>SUM(D143:D143)</f>
        <v>1508.1</v>
      </c>
      <c r="E142" s="42">
        <f>SUM(E143:E143)</f>
        <v>1508.1</v>
      </c>
      <c r="F142" s="13">
        <f>E142/D142*100</f>
        <v>100</v>
      </c>
    </row>
    <row r="143" spans="1:6" ht="78.75">
      <c r="A143" s="4" t="s">
        <v>150</v>
      </c>
      <c r="B143" s="20">
        <v>912</v>
      </c>
      <c r="C143" s="20" t="s">
        <v>151</v>
      </c>
      <c r="D143" s="21">
        <v>1508.1</v>
      </c>
      <c r="E143" s="42">
        <v>1508.1</v>
      </c>
      <c r="F143" s="13">
        <f t="shared" si="15"/>
        <v>100</v>
      </c>
    </row>
    <row r="144" spans="1:6" s="38" customFormat="1" ht="63">
      <c r="A144" s="4" t="s">
        <v>211</v>
      </c>
      <c r="B144" s="57">
        <v>912</v>
      </c>
      <c r="C144" s="57" t="s">
        <v>154</v>
      </c>
      <c r="D144" s="21">
        <f>D145</f>
        <v>-21.5</v>
      </c>
      <c r="E144" s="21">
        <f>E145</f>
        <v>-21.5</v>
      </c>
      <c r="F144" s="56">
        <f t="shared" si="15"/>
        <v>100</v>
      </c>
    </row>
    <row r="145" spans="1:10" s="38" customFormat="1" ht="63">
      <c r="A145" s="4" t="s">
        <v>211</v>
      </c>
      <c r="B145" s="57">
        <v>912</v>
      </c>
      <c r="C145" s="57" t="s">
        <v>155</v>
      </c>
      <c r="D145" s="21">
        <v>-21.5</v>
      </c>
      <c r="E145" s="42">
        <v>-21.5</v>
      </c>
      <c r="F145" s="56">
        <f t="shared" si="15"/>
        <v>100</v>
      </c>
    </row>
    <row r="146" spans="1:10" ht="36.6" customHeight="1">
      <c r="A146" s="6" t="s">
        <v>236</v>
      </c>
      <c r="B146" s="19">
        <v>936</v>
      </c>
      <c r="C146" s="19" t="s">
        <v>22</v>
      </c>
      <c r="D146" s="11">
        <f>D147+D182</f>
        <v>62561.599999999999</v>
      </c>
      <c r="E146" s="47">
        <f>E147+E182</f>
        <v>55256.6</v>
      </c>
      <c r="F146" s="14">
        <f t="shared" ref="F146:F149" si="16">E146/D146*100</f>
        <v>88.323508350170073</v>
      </c>
    </row>
    <row r="147" spans="1:10" ht="15.75">
      <c r="A147" s="4" t="s">
        <v>10</v>
      </c>
      <c r="B147" s="12">
        <v>936</v>
      </c>
      <c r="C147" s="20" t="s">
        <v>11</v>
      </c>
      <c r="D147" s="21">
        <f>D148+D162+D168+D173+D179</f>
        <v>1422.6</v>
      </c>
      <c r="E147" s="42">
        <f>E148+E162+E168+E173+E179</f>
        <v>2358.6</v>
      </c>
      <c r="F147" s="13">
        <f t="shared" si="16"/>
        <v>165.79502319696331</v>
      </c>
    </row>
    <row r="148" spans="1:10" ht="47.25">
      <c r="A148" s="24" t="s">
        <v>156</v>
      </c>
      <c r="B148" s="12">
        <v>936</v>
      </c>
      <c r="C148" s="20" t="s">
        <v>157</v>
      </c>
      <c r="D148" s="21">
        <f>D149+D161</f>
        <v>1047.5</v>
      </c>
      <c r="E148" s="21">
        <f>E149+E158+E160</f>
        <v>1129.0999999999999</v>
      </c>
      <c r="F148" s="13">
        <f t="shared" si="16"/>
        <v>107.78997613365154</v>
      </c>
    </row>
    <row r="149" spans="1:10" ht="110.25">
      <c r="A149" s="4" t="s">
        <v>158</v>
      </c>
      <c r="B149" s="12">
        <v>936</v>
      </c>
      <c r="C149" s="20" t="s">
        <v>159</v>
      </c>
      <c r="D149" s="21">
        <f>D150+D152+D154+D156</f>
        <v>1047.5</v>
      </c>
      <c r="E149" s="21">
        <f>E150+E152+E154+E156</f>
        <v>1101.6999999999998</v>
      </c>
      <c r="F149" s="13">
        <f t="shared" si="16"/>
        <v>105.17422434367541</v>
      </c>
    </row>
    <row r="150" spans="1:10" ht="78.75">
      <c r="A150" s="4" t="s">
        <v>160</v>
      </c>
      <c r="B150" s="12">
        <v>936</v>
      </c>
      <c r="C150" s="20" t="s">
        <v>161</v>
      </c>
      <c r="D150" s="21">
        <f>D151</f>
        <v>481.6</v>
      </c>
      <c r="E150" s="42">
        <f>E151</f>
        <v>400.5</v>
      </c>
      <c r="F150" s="13">
        <f>E150/D150*100</f>
        <v>83.160299003322251</v>
      </c>
    </row>
    <row r="151" spans="1:10" ht="94.5">
      <c r="A151" s="4" t="s">
        <v>162</v>
      </c>
      <c r="B151" s="12">
        <v>936</v>
      </c>
      <c r="C151" s="20" t="s">
        <v>163</v>
      </c>
      <c r="D151" s="21">
        <v>481.6</v>
      </c>
      <c r="E151" s="42">
        <v>400.5</v>
      </c>
      <c r="F151" s="13">
        <f t="shared" ref="F151:F152" si="17">E151/D151*100</f>
        <v>83.160299003322251</v>
      </c>
    </row>
    <row r="152" spans="1:10" ht="94.5">
      <c r="A152" s="4" t="s">
        <v>164</v>
      </c>
      <c r="B152" s="12">
        <v>936</v>
      </c>
      <c r="C152" s="20" t="s">
        <v>165</v>
      </c>
      <c r="D152" s="21">
        <f>D153</f>
        <v>5.9</v>
      </c>
      <c r="E152" s="42">
        <f>E153</f>
        <v>17.5</v>
      </c>
      <c r="F152" s="13">
        <f t="shared" si="17"/>
        <v>296.61016949152537</v>
      </c>
    </row>
    <row r="153" spans="1:10" ht="94.5">
      <c r="A153" s="4" t="s">
        <v>166</v>
      </c>
      <c r="B153" s="12">
        <v>936</v>
      </c>
      <c r="C153" s="12" t="s">
        <v>167</v>
      </c>
      <c r="D153" s="21">
        <v>5.9</v>
      </c>
      <c r="E153" s="42">
        <v>17.5</v>
      </c>
      <c r="F153" s="13">
        <f>E153/D153*100</f>
        <v>296.61016949152537</v>
      </c>
      <c r="J153" s="50"/>
    </row>
    <row r="154" spans="1:10" ht="94.5">
      <c r="A154" s="4" t="s">
        <v>168</v>
      </c>
      <c r="B154" s="20">
        <v>936</v>
      </c>
      <c r="C154" s="20" t="s">
        <v>169</v>
      </c>
      <c r="D154" s="21">
        <f>D155</f>
        <v>318.60000000000002</v>
      </c>
      <c r="E154" s="42">
        <f>E155</f>
        <v>282.8</v>
      </c>
      <c r="F154" s="13">
        <f t="shared" ref="F154:F155" si="18">E154/D154*100</f>
        <v>88.763339610797232</v>
      </c>
      <c r="J154" s="50"/>
    </row>
    <row r="155" spans="1:10" ht="94.5">
      <c r="A155" s="4" t="s">
        <v>170</v>
      </c>
      <c r="B155" s="20">
        <v>936</v>
      </c>
      <c r="C155" s="20" t="s">
        <v>171</v>
      </c>
      <c r="D155" s="21">
        <v>318.60000000000002</v>
      </c>
      <c r="E155" s="42">
        <v>282.8</v>
      </c>
      <c r="F155" s="13">
        <f t="shared" si="18"/>
        <v>88.763339610797232</v>
      </c>
      <c r="J155" s="50"/>
    </row>
    <row r="156" spans="1:10" ht="47.25">
      <c r="A156" s="4" t="s">
        <v>172</v>
      </c>
      <c r="B156" s="20">
        <v>936</v>
      </c>
      <c r="C156" s="20" t="s">
        <v>173</v>
      </c>
      <c r="D156" s="21">
        <f>D157</f>
        <v>241.4</v>
      </c>
      <c r="E156" s="42">
        <f>E157</f>
        <v>400.9</v>
      </c>
      <c r="F156" s="13">
        <v>0</v>
      </c>
    </row>
    <row r="157" spans="1:10" ht="47.25">
      <c r="A157" s="4" t="s">
        <v>174</v>
      </c>
      <c r="B157" s="20">
        <v>936</v>
      </c>
      <c r="C157" s="20" t="s">
        <v>175</v>
      </c>
      <c r="D157" s="21">
        <v>241.4</v>
      </c>
      <c r="E157" s="42">
        <v>400.9</v>
      </c>
      <c r="F157" s="13">
        <v>0</v>
      </c>
    </row>
    <row r="158" spans="1:10" s="38" customFormat="1" ht="63">
      <c r="A158" s="4" t="s">
        <v>259</v>
      </c>
      <c r="B158" s="66">
        <v>936</v>
      </c>
      <c r="C158" s="68">
        <v>1.11070100000001E+16</v>
      </c>
      <c r="D158" s="21">
        <v>0</v>
      </c>
      <c r="E158" s="42">
        <v>10.199999999999999</v>
      </c>
      <c r="F158" s="64">
        <v>0</v>
      </c>
    </row>
    <row r="159" spans="1:10" s="38" customFormat="1" ht="63">
      <c r="A159" s="4" t="s">
        <v>258</v>
      </c>
      <c r="B159" s="66">
        <v>936</v>
      </c>
      <c r="C159" s="68">
        <v>1.11070150500001E+16</v>
      </c>
      <c r="D159" s="21">
        <v>0</v>
      </c>
      <c r="E159" s="42">
        <v>10.199999999999999</v>
      </c>
      <c r="F159" s="64">
        <v>0</v>
      </c>
    </row>
    <row r="160" spans="1:10" ht="94.5">
      <c r="A160" s="4" t="s">
        <v>176</v>
      </c>
      <c r="B160" s="20">
        <v>936</v>
      </c>
      <c r="C160" s="20" t="s">
        <v>177</v>
      </c>
      <c r="D160" s="21">
        <f>D161</f>
        <v>0</v>
      </c>
      <c r="E160" s="42">
        <v>17.2</v>
      </c>
      <c r="F160" s="13">
        <v>0</v>
      </c>
    </row>
    <row r="161" spans="1:6" ht="94.5">
      <c r="A161" s="17" t="s">
        <v>178</v>
      </c>
      <c r="B161" s="20">
        <v>936</v>
      </c>
      <c r="C161" s="27" t="s">
        <v>179</v>
      </c>
      <c r="D161" s="21">
        <v>0</v>
      </c>
      <c r="E161" s="42">
        <v>17.2</v>
      </c>
      <c r="F161" s="13">
        <v>0</v>
      </c>
    </row>
    <row r="162" spans="1:6" ht="36" customHeight="1">
      <c r="A162" s="4" t="s">
        <v>111</v>
      </c>
      <c r="B162" s="20">
        <v>936</v>
      </c>
      <c r="C162" s="20" t="s">
        <v>112</v>
      </c>
      <c r="D162" s="21">
        <f>D163</f>
        <v>275.10000000000002</v>
      </c>
      <c r="E162" s="42">
        <f>E163</f>
        <v>221.4</v>
      </c>
      <c r="F162" s="13">
        <f>E162/D162*100</f>
        <v>80.479825517993447</v>
      </c>
    </row>
    <row r="163" spans="1:6" ht="15.75">
      <c r="A163" s="5" t="s">
        <v>119</v>
      </c>
      <c r="B163" s="20">
        <v>936</v>
      </c>
      <c r="C163" s="12" t="s">
        <v>120</v>
      </c>
      <c r="D163" s="21">
        <f>D164+D166</f>
        <v>275.10000000000002</v>
      </c>
      <c r="E163" s="42">
        <f>E164+E166</f>
        <v>221.4</v>
      </c>
      <c r="F163" s="13">
        <f t="shared" ref="F163:F214" si="19">E163/D163*100</f>
        <v>80.479825517993447</v>
      </c>
    </row>
    <row r="164" spans="1:6" ht="47.25">
      <c r="A164" s="5" t="s">
        <v>180</v>
      </c>
      <c r="B164" s="20">
        <v>936</v>
      </c>
      <c r="C164" s="12" t="s">
        <v>181</v>
      </c>
      <c r="D164" s="21">
        <f>D165</f>
        <v>253.6</v>
      </c>
      <c r="E164" s="42">
        <f>E165</f>
        <v>198.5</v>
      </c>
      <c r="F164" s="13">
        <f t="shared" si="19"/>
        <v>78.272870662460576</v>
      </c>
    </row>
    <row r="165" spans="1:6" ht="47.25">
      <c r="A165" s="5" t="s">
        <v>182</v>
      </c>
      <c r="B165" s="20">
        <v>936</v>
      </c>
      <c r="C165" s="12" t="s">
        <v>183</v>
      </c>
      <c r="D165" s="21">
        <v>253.6</v>
      </c>
      <c r="E165" s="42">
        <v>198.5</v>
      </c>
      <c r="F165" s="13">
        <f t="shared" si="19"/>
        <v>78.272870662460576</v>
      </c>
    </row>
    <row r="166" spans="1:6" ht="15.75">
      <c r="A166" s="83" t="s">
        <v>184</v>
      </c>
      <c r="B166" s="67">
        <v>936</v>
      </c>
      <c r="C166" s="84" t="s">
        <v>121</v>
      </c>
      <c r="D166" s="42">
        <f>D167</f>
        <v>21.5</v>
      </c>
      <c r="E166" s="42">
        <f>E167</f>
        <v>22.9</v>
      </c>
      <c r="F166" s="65">
        <v>0</v>
      </c>
    </row>
    <row r="167" spans="1:6" ht="31.5">
      <c r="A167" s="5" t="s">
        <v>185</v>
      </c>
      <c r="B167" s="20">
        <v>936</v>
      </c>
      <c r="C167" s="12" t="s">
        <v>122</v>
      </c>
      <c r="D167" s="21">
        <v>21.5</v>
      </c>
      <c r="E167" s="42">
        <v>22.9</v>
      </c>
      <c r="F167" s="13">
        <v>0</v>
      </c>
    </row>
    <row r="168" spans="1:6" ht="31.5">
      <c r="A168" s="4" t="s">
        <v>186</v>
      </c>
      <c r="B168" s="20">
        <v>936</v>
      </c>
      <c r="C168" s="20" t="s">
        <v>187</v>
      </c>
      <c r="D168" s="21">
        <f>SUM(D169)</f>
        <v>100</v>
      </c>
      <c r="E168" s="42">
        <f>SUM(E169)</f>
        <v>736.5</v>
      </c>
      <c r="F168" s="13">
        <f t="shared" si="19"/>
        <v>736.5</v>
      </c>
    </row>
    <row r="169" spans="1:6" ht="94.5">
      <c r="A169" s="4" t="s">
        <v>188</v>
      </c>
      <c r="B169" s="20">
        <v>936</v>
      </c>
      <c r="C169" s="20" t="s">
        <v>189</v>
      </c>
      <c r="D169" s="21">
        <f>D170</f>
        <v>100</v>
      </c>
      <c r="E169" s="42">
        <f>E170</f>
        <v>736.5</v>
      </c>
      <c r="F169" s="13">
        <f t="shared" si="19"/>
        <v>736.5</v>
      </c>
    </row>
    <row r="170" spans="1:6" ht="110.25">
      <c r="A170" s="4" t="s">
        <v>190</v>
      </c>
      <c r="B170" s="20">
        <v>936</v>
      </c>
      <c r="C170" s="20" t="s">
        <v>191</v>
      </c>
      <c r="D170" s="21">
        <f>D171</f>
        <v>100</v>
      </c>
      <c r="E170" s="42">
        <f>E171</f>
        <v>736.5</v>
      </c>
      <c r="F170" s="13">
        <f t="shared" si="19"/>
        <v>736.5</v>
      </c>
    </row>
    <row r="171" spans="1:6" ht="97.15" customHeight="1">
      <c r="A171" s="4" t="s">
        <v>192</v>
      </c>
      <c r="B171" s="20">
        <v>936</v>
      </c>
      <c r="C171" s="20" t="s">
        <v>193</v>
      </c>
      <c r="D171" s="21">
        <v>100</v>
      </c>
      <c r="E171" s="42">
        <v>736.5</v>
      </c>
      <c r="F171" s="13">
        <f t="shared" si="19"/>
        <v>736.5</v>
      </c>
    </row>
    <row r="172" spans="1:6" s="38" customFormat="1" ht="97.15" customHeight="1">
      <c r="A172" s="4" t="s">
        <v>262</v>
      </c>
      <c r="B172" s="66">
        <v>936</v>
      </c>
      <c r="C172" s="68">
        <v>1.14060130500004E+16</v>
      </c>
      <c r="D172" s="21">
        <v>42.3</v>
      </c>
      <c r="E172" s="42">
        <v>42.3</v>
      </c>
      <c r="F172" s="64">
        <f t="shared" si="19"/>
        <v>100</v>
      </c>
    </row>
    <row r="173" spans="1:6" ht="15.75">
      <c r="A173" s="4" t="s">
        <v>75</v>
      </c>
      <c r="B173" s="20">
        <v>936</v>
      </c>
      <c r="C173" s="20" t="s">
        <v>76</v>
      </c>
      <c r="D173" s="21">
        <f>D174+D177</f>
        <v>0</v>
      </c>
      <c r="E173" s="42">
        <f>E174+E177</f>
        <v>271.60000000000002</v>
      </c>
      <c r="F173" s="13">
        <v>0</v>
      </c>
    </row>
    <row r="174" spans="1:6" ht="126">
      <c r="A174" s="17" t="s">
        <v>224</v>
      </c>
      <c r="B174" s="20">
        <v>936</v>
      </c>
      <c r="C174" s="20" t="s">
        <v>223</v>
      </c>
      <c r="D174" s="21">
        <f>D175</f>
        <v>0</v>
      </c>
      <c r="E174" s="42">
        <f>E175</f>
        <v>271.60000000000002</v>
      </c>
      <c r="F174" s="13">
        <v>0</v>
      </c>
    </row>
    <row r="175" spans="1:6" ht="63">
      <c r="A175" s="4" t="s">
        <v>194</v>
      </c>
      <c r="B175" s="20">
        <v>936</v>
      </c>
      <c r="C175" s="20" t="s">
        <v>195</v>
      </c>
      <c r="D175" s="21">
        <f>D176</f>
        <v>0</v>
      </c>
      <c r="E175" s="42">
        <f>E176</f>
        <v>271.60000000000002</v>
      </c>
      <c r="F175" s="13">
        <v>0</v>
      </c>
    </row>
    <row r="176" spans="1:6" ht="78.75">
      <c r="A176" s="4" t="s">
        <v>222</v>
      </c>
      <c r="B176" s="20">
        <v>936</v>
      </c>
      <c r="C176" s="20" t="s">
        <v>196</v>
      </c>
      <c r="D176" s="21">
        <v>0</v>
      </c>
      <c r="E176" s="42">
        <v>271.60000000000002</v>
      </c>
      <c r="F176" s="13">
        <v>0</v>
      </c>
    </row>
    <row r="177" spans="1:6" s="38" customFormat="1" ht="31.5">
      <c r="A177" s="33" t="s">
        <v>77</v>
      </c>
      <c r="B177" s="34">
        <v>936</v>
      </c>
      <c r="C177" s="34" t="s">
        <v>78</v>
      </c>
      <c r="D177" s="21">
        <v>0</v>
      </c>
      <c r="E177" s="42">
        <v>0</v>
      </c>
      <c r="F177" s="22">
        <v>0</v>
      </c>
    </row>
    <row r="178" spans="1:6" s="38" customFormat="1" ht="78.75">
      <c r="A178" s="33" t="s">
        <v>80</v>
      </c>
      <c r="B178" s="34">
        <v>936</v>
      </c>
      <c r="C178" s="34" t="s">
        <v>81</v>
      </c>
      <c r="D178" s="21">
        <v>0</v>
      </c>
      <c r="E178" s="42">
        <v>0</v>
      </c>
      <c r="F178" s="21">
        <v>0</v>
      </c>
    </row>
    <row r="179" spans="1:6" ht="15.75">
      <c r="A179" s="4" t="s">
        <v>197</v>
      </c>
      <c r="B179" s="20">
        <v>936</v>
      </c>
      <c r="C179" s="12" t="s">
        <v>198</v>
      </c>
      <c r="D179" s="21">
        <v>0</v>
      </c>
      <c r="E179" s="42">
        <f>E180</f>
        <v>0</v>
      </c>
      <c r="F179" s="13">
        <v>0</v>
      </c>
    </row>
    <row r="180" spans="1:6" ht="15.75">
      <c r="A180" s="4" t="s">
        <v>199</v>
      </c>
      <c r="B180" s="20">
        <v>936</v>
      </c>
      <c r="C180" s="12" t="s">
        <v>200</v>
      </c>
      <c r="D180" s="21">
        <v>0</v>
      </c>
      <c r="E180" s="42">
        <f>E181</f>
        <v>0</v>
      </c>
      <c r="F180" s="13">
        <v>0</v>
      </c>
    </row>
    <row r="181" spans="1:6" ht="31.5">
      <c r="A181" s="4" t="s">
        <v>201</v>
      </c>
      <c r="B181" s="20">
        <v>936</v>
      </c>
      <c r="C181" s="12" t="s">
        <v>202</v>
      </c>
      <c r="D181" s="21">
        <v>0</v>
      </c>
      <c r="E181" s="42">
        <v>0</v>
      </c>
      <c r="F181" s="13">
        <v>0</v>
      </c>
    </row>
    <row r="182" spans="1:6" ht="15.75">
      <c r="A182" s="4" t="s">
        <v>123</v>
      </c>
      <c r="B182" s="20">
        <v>936</v>
      </c>
      <c r="C182" s="20" t="s">
        <v>124</v>
      </c>
      <c r="D182" s="21">
        <f>D183+D200</f>
        <v>61139</v>
      </c>
      <c r="E182" s="42">
        <f>E183+E200</f>
        <v>52898</v>
      </c>
      <c r="F182" s="13">
        <f>E182/D182*100</f>
        <v>86.520878653559919</v>
      </c>
    </row>
    <row r="183" spans="1:6" ht="31.5">
      <c r="A183" s="4" t="s">
        <v>125</v>
      </c>
      <c r="B183" s="20">
        <v>936</v>
      </c>
      <c r="C183" s="20" t="s">
        <v>126</v>
      </c>
      <c r="D183" s="21">
        <f>D184+D187+D193+D197</f>
        <v>61155.8</v>
      </c>
      <c r="E183" s="21">
        <f>E184+E187+E193+E197</f>
        <v>52914.8</v>
      </c>
      <c r="F183" s="13">
        <f t="shared" si="19"/>
        <v>86.524581478780433</v>
      </c>
    </row>
    <row r="184" spans="1:6" s="38" customFormat="1" ht="31.5">
      <c r="A184" s="4" t="s">
        <v>138</v>
      </c>
      <c r="B184" s="57">
        <v>936</v>
      </c>
      <c r="C184" s="57" t="s">
        <v>139</v>
      </c>
      <c r="D184" s="21">
        <f>D185</f>
        <v>838.5</v>
      </c>
      <c r="E184" s="21">
        <f>E185</f>
        <v>838.5</v>
      </c>
      <c r="F184" s="56">
        <f t="shared" si="19"/>
        <v>100</v>
      </c>
    </row>
    <row r="185" spans="1:6" s="38" customFormat="1" ht="47.25">
      <c r="A185" s="4" t="s">
        <v>245</v>
      </c>
      <c r="B185" s="57">
        <v>936</v>
      </c>
      <c r="C185" s="57" t="s">
        <v>247</v>
      </c>
      <c r="D185" s="21">
        <f>D186</f>
        <v>838.5</v>
      </c>
      <c r="E185" s="42">
        <f>E186</f>
        <v>838.5</v>
      </c>
      <c r="F185" s="56">
        <f t="shared" si="19"/>
        <v>100</v>
      </c>
    </row>
    <row r="186" spans="1:6" s="38" customFormat="1" ht="47.25">
      <c r="A186" s="4" t="s">
        <v>246</v>
      </c>
      <c r="B186" s="57">
        <v>936</v>
      </c>
      <c r="C186" s="57" t="s">
        <v>248</v>
      </c>
      <c r="D186" s="21">
        <v>838.5</v>
      </c>
      <c r="E186" s="42">
        <v>838.5</v>
      </c>
      <c r="F186" s="56">
        <f t="shared" si="19"/>
        <v>100</v>
      </c>
    </row>
    <row r="187" spans="1:6" ht="31.5">
      <c r="A187" s="4" t="s">
        <v>142</v>
      </c>
      <c r="B187" s="20">
        <v>936</v>
      </c>
      <c r="C187" s="20" t="s">
        <v>143</v>
      </c>
      <c r="D187" s="21">
        <f>D188+D189+D190+D191+D192</f>
        <v>37184.9</v>
      </c>
      <c r="E187" s="42">
        <f>E188+E189+E190+E191+E192</f>
        <v>28980.6</v>
      </c>
      <c r="F187" s="13">
        <f t="shared" si="19"/>
        <v>77.936474213995453</v>
      </c>
    </row>
    <row r="188" spans="1:6" ht="110.25">
      <c r="A188" s="4" t="s">
        <v>203</v>
      </c>
      <c r="B188" s="20">
        <v>936</v>
      </c>
      <c r="C188" s="20" t="s">
        <v>204</v>
      </c>
      <c r="D188" s="21">
        <v>29749.1</v>
      </c>
      <c r="E188" s="42">
        <v>26921.8</v>
      </c>
      <c r="F188" s="13">
        <f t="shared" si="19"/>
        <v>90.496183077807402</v>
      </c>
    </row>
    <row r="189" spans="1:6" s="38" customFormat="1" ht="47.25">
      <c r="A189" s="40" t="s">
        <v>249</v>
      </c>
      <c r="B189" s="36">
        <v>936</v>
      </c>
      <c r="C189" s="57" t="s">
        <v>250</v>
      </c>
      <c r="D189" s="21">
        <v>5376.2</v>
      </c>
      <c r="E189" s="42">
        <v>0</v>
      </c>
      <c r="F189" s="35">
        <f t="shared" si="19"/>
        <v>0</v>
      </c>
    </row>
    <row r="190" spans="1:6" s="38" customFormat="1" ht="47.25">
      <c r="A190" s="40" t="s">
        <v>238</v>
      </c>
      <c r="B190" s="36">
        <v>936</v>
      </c>
      <c r="C190" s="36" t="s">
        <v>233</v>
      </c>
      <c r="D190" s="21">
        <v>457</v>
      </c>
      <c r="E190" s="42">
        <v>456.2</v>
      </c>
      <c r="F190" s="35">
        <f t="shared" si="19"/>
        <v>99.824945295404817</v>
      </c>
    </row>
    <row r="191" spans="1:6" ht="31.5">
      <c r="A191" s="4" t="s">
        <v>205</v>
      </c>
      <c r="B191" s="20">
        <v>936</v>
      </c>
      <c r="C191" s="20" t="s">
        <v>206</v>
      </c>
      <c r="D191" s="21">
        <v>54.3</v>
      </c>
      <c r="E191" s="42">
        <v>54.3</v>
      </c>
      <c r="F191" s="13">
        <f t="shared" si="19"/>
        <v>100</v>
      </c>
    </row>
    <row r="192" spans="1:6" ht="15.75">
      <c r="A192" s="4" t="s">
        <v>207</v>
      </c>
      <c r="B192" s="20">
        <v>936</v>
      </c>
      <c r="C192" s="20" t="s">
        <v>208</v>
      </c>
      <c r="D192" s="21">
        <v>1548.3</v>
      </c>
      <c r="E192" s="42">
        <v>1548.3</v>
      </c>
      <c r="F192" s="13">
        <f t="shared" si="19"/>
        <v>100</v>
      </c>
    </row>
    <row r="193" spans="1:6" ht="31.5">
      <c r="A193" s="4" t="s">
        <v>239</v>
      </c>
      <c r="B193" s="20">
        <v>936</v>
      </c>
      <c r="C193" s="20" t="s">
        <v>128</v>
      </c>
      <c r="D193" s="21">
        <f>D194+D195+D196</f>
        <v>5625.2000000000007</v>
      </c>
      <c r="E193" s="42">
        <f>E194+E195+E196</f>
        <v>5588.5</v>
      </c>
      <c r="F193" s="13">
        <f t="shared" si="19"/>
        <v>99.347578752755453</v>
      </c>
    </row>
    <row r="194" spans="1:6" ht="47.25">
      <c r="A194" s="4" t="s">
        <v>129</v>
      </c>
      <c r="B194" s="20">
        <v>936</v>
      </c>
      <c r="C194" s="20" t="s">
        <v>130</v>
      </c>
      <c r="D194" s="21">
        <v>2626.1</v>
      </c>
      <c r="E194" s="42">
        <v>2590.4</v>
      </c>
      <c r="F194" s="13">
        <f t="shared" si="19"/>
        <v>98.640569666044712</v>
      </c>
    </row>
    <row r="195" spans="1:6" ht="63">
      <c r="A195" s="4" t="s">
        <v>209</v>
      </c>
      <c r="B195" s="20">
        <v>936</v>
      </c>
      <c r="C195" s="20" t="s">
        <v>210</v>
      </c>
      <c r="D195" s="21">
        <v>2997</v>
      </c>
      <c r="E195" s="42">
        <v>2996</v>
      </c>
      <c r="F195" s="13">
        <f t="shared" si="19"/>
        <v>99.966633299966631</v>
      </c>
    </row>
    <row r="196" spans="1:6" s="38" customFormat="1" ht="78.75">
      <c r="A196" s="4" t="s">
        <v>235</v>
      </c>
      <c r="B196" s="36">
        <v>936</v>
      </c>
      <c r="C196" s="36" t="s">
        <v>234</v>
      </c>
      <c r="D196" s="21">
        <v>2.1</v>
      </c>
      <c r="E196" s="42">
        <v>2.1</v>
      </c>
      <c r="F196" s="35">
        <f t="shared" si="19"/>
        <v>100</v>
      </c>
    </row>
    <row r="197" spans="1:6" ht="15.75">
      <c r="A197" s="4" t="s">
        <v>148</v>
      </c>
      <c r="B197" s="20">
        <v>936</v>
      </c>
      <c r="C197" s="20" t="s">
        <v>149</v>
      </c>
      <c r="D197" s="21">
        <f>D198+D199</f>
        <v>17507.2</v>
      </c>
      <c r="E197" s="42">
        <f>E198+E199</f>
        <v>17507.2</v>
      </c>
      <c r="F197" s="13">
        <f t="shared" si="19"/>
        <v>100</v>
      </c>
    </row>
    <row r="198" spans="1:6" ht="78.75">
      <c r="A198" s="4" t="s">
        <v>150</v>
      </c>
      <c r="B198" s="20">
        <v>936</v>
      </c>
      <c r="C198" s="20" t="s">
        <v>151</v>
      </c>
      <c r="D198" s="13">
        <v>5400.8</v>
      </c>
      <c r="E198" s="49">
        <v>5400.8</v>
      </c>
      <c r="F198" s="13">
        <f t="shared" si="19"/>
        <v>100</v>
      </c>
    </row>
    <row r="199" spans="1:6" ht="31.5">
      <c r="A199" s="17" t="s">
        <v>152</v>
      </c>
      <c r="B199" s="20">
        <v>936</v>
      </c>
      <c r="C199" s="20" t="s">
        <v>153</v>
      </c>
      <c r="D199" s="13">
        <v>12106.4</v>
      </c>
      <c r="E199" s="49">
        <v>12106.4</v>
      </c>
      <c r="F199" s="13">
        <f t="shared" si="19"/>
        <v>100</v>
      </c>
    </row>
    <row r="200" spans="1:6" ht="70.5" customHeight="1">
      <c r="A200" s="28" t="s">
        <v>211</v>
      </c>
      <c r="B200" s="20">
        <v>936</v>
      </c>
      <c r="C200" s="20" t="s">
        <v>154</v>
      </c>
      <c r="D200" s="21">
        <f>D201</f>
        <v>-16.8</v>
      </c>
      <c r="E200" s="42">
        <f>E201</f>
        <v>-16.8</v>
      </c>
      <c r="F200" s="13">
        <f t="shared" si="19"/>
        <v>100</v>
      </c>
    </row>
    <row r="201" spans="1:6" ht="59.25" customHeight="1">
      <c r="A201" s="28" t="s">
        <v>211</v>
      </c>
      <c r="B201" s="20">
        <v>936</v>
      </c>
      <c r="C201" s="20" t="s">
        <v>155</v>
      </c>
      <c r="D201" s="21">
        <v>-16.8</v>
      </c>
      <c r="E201" s="42">
        <v>-16.8</v>
      </c>
      <c r="F201" s="13">
        <f t="shared" si="19"/>
        <v>100</v>
      </c>
    </row>
    <row r="202" spans="1:6" ht="47.25">
      <c r="A202" s="29" t="s">
        <v>240</v>
      </c>
      <c r="B202" s="8">
        <v>947</v>
      </c>
      <c r="C202" s="8" t="s">
        <v>22</v>
      </c>
      <c r="D202" s="11">
        <f t="shared" ref="D202:E205" si="20">D203</f>
        <v>8.1999999999999993</v>
      </c>
      <c r="E202" s="47">
        <f t="shared" si="20"/>
        <v>8.1999999999999993</v>
      </c>
      <c r="F202" s="14">
        <f t="shared" si="19"/>
        <v>100</v>
      </c>
    </row>
    <row r="203" spans="1:6" ht="15.75">
      <c r="A203" s="24" t="s">
        <v>123</v>
      </c>
      <c r="B203" s="20">
        <v>947</v>
      </c>
      <c r="C203" s="20" t="s">
        <v>124</v>
      </c>
      <c r="D203" s="21">
        <f t="shared" si="20"/>
        <v>8.1999999999999993</v>
      </c>
      <c r="E203" s="42">
        <f t="shared" si="20"/>
        <v>8.1999999999999993</v>
      </c>
      <c r="F203" s="13">
        <f t="shared" si="19"/>
        <v>100</v>
      </c>
    </row>
    <row r="204" spans="1:6" ht="31.5">
      <c r="A204" s="24" t="s">
        <v>125</v>
      </c>
      <c r="B204" s="20">
        <v>947</v>
      </c>
      <c r="C204" s="20" t="s">
        <v>126</v>
      </c>
      <c r="D204" s="21">
        <f t="shared" si="20"/>
        <v>8.1999999999999993</v>
      </c>
      <c r="E204" s="42">
        <f t="shared" si="20"/>
        <v>8.1999999999999993</v>
      </c>
      <c r="F204" s="13">
        <f t="shared" si="19"/>
        <v>100</v>
      </c>
    </row>
    <row r="205" spans="1:6" ht="15.75">
      <c r="A205" s="24" t="s">
        <v>148</v>
      </c>
      <c r="B205" s="20">
        <v>947</v>
      </c>
      <c r="C205" s="20" t="s">
        <v>149</v>
      </c>
      <c r="D205" s="21">
        <f t="shared" si="20"/>
        <v>8.1999999999999993</v>
      </c>
      <c r="E205" s="42">
        <f t="shared" si="20"/>
        <v>8.1999999999999993</v>
      </c>
      <c r="F205" s="13">
        <f t="shared" si="19"/>
        <v>100</v>
      </c>
    </row>
    <row r="206" spans="1:6" ht="78.75">
      <c r="A206" s="24" t="s">
        <v>150</v>
      </c>
      <c r="B206" s="20">
        <v>947</v>
      </c>
      <c r="C206" s="20" t="s">
        <v>151</v>
      </c>
      <c r="D206" s="21">
        <v>8.1999999999999993</v>
      </c>
      <c r="E206" s="42">
        <v>8.1999999999999993</v>
      </c>
      <c r="F206" s="13">
        <f t="shared" si="19"/>
        <v>100</v>
      </c>
    </row>
    <row r="207" spans="1:6" ht="31.5">
      <c r="A207" s="30" t="s">
        <v>212</v>
      </c>
      <c r="B207" s="19">
        <v>981</v>
      </c>
      <c r="C207" s="19" t="s">
        <v>22</v>
      </c>
      <c r="D207" s="11">
        <f>D208</f>
        <v>658</v>
      </c>
      <c r="E207" s="47">
        <f t="shared" ref="E207:F207" si="21">E208</f>
        <v>514.79999999999995</v>
      </c>
      <c r="F207" s="11">
        <f t="shared" si="21"/>
        <v>78.237082066869291</v>
      </c>
    </row>
    <row r="208" spans="1:6" ht="15.75">
      <c r="A208" s="24" t="s">
        <v>10</v>
      </c>
      <c r="B208" s="12">
        <v>981</v>
      </c>
      <c r="C208" s="20" t="s">
        <v>11</v>
      </c>
      <c r="D208" s="21">
        <f>D209</f>
        <v>658</v>
      </c>
      <c r="E208" s="42">
        <f>E209</f>
        <v>514.79999999999995</v>
      </c>
      <c r="F208" s="13">
        <f t="shared" si="19"/>
        <v>78.237082066869291</v>
      </c>
    </row>
    <row r="209" spans="1:6" ht="47.25">
      <c r="A209" s="24" t="s">
        <v>156</v>
      </c>
      <c r="B209" s="12">
        <v>981</v>
      </c>
      <c r="C209" s="20" t="s">
        <v>157</v>
      </c>
      <c r="D209" s="21">
        <f t="shared" ref="D209:E211" si="22">D210</f>
        <v>658</v>
      </c>
      <c r="E209" s="42">
        <f t="shared" si="22"/>
        <v>514.79999999999995</v>
      </c>
      <c r="F209" s="13">
        <f t="shared" si="19"/>
        <v>78.237082066869291</v>
      </c>
    </row>
    <row r="210" spans="1:6" ht="96" customHeight="1">
      <c r="A210" s="24" t="s">
        <v>158</v>
      </c>
      <c r="B210" s="12">
        <v>981</v>
      </c>
      <c r="C210" s="20" t="s">
        <v>159</v>
      </c>
      <c r="D210" s="21">
        <f t="shared" si="22"/>
        <v>658</v>
      </c>
      <c r="E210" s="42">
        <f t="shared" si="22"/>
        <v>514.79999999999995</v>
      </c>
      <c r="F210" s="13">
        <f t="shared" si="19"/>
        <v>78.237082066869291</v>
      </c>
    </row>
    <row r="211" spans="1:6" ht="78.75">
      <c r="A211" s="24" t="s">
        <v>160</v>
      </c>
      <c r="B211" s="12">
        <v>981</v>
      </c>
      <c r="C211" s="20" t="s">
        <v>161</v>
      </c>
      <c r="D211" s="21">
        <f t="shared" si="22"/>
        <v>658</v>
      </c>
      <c r="E211" s="42">
        <f t="shared" si="22"/>
        <v>514.79999999999995</v>
      </c>
      <c r="F211" s="13">
        <f t="shared" si="19"/>
        <v>78.237082066869291</v>
      </c>
    </row>
    <row r="212" spans="1:6" ht="94.5">
      <c r="A212" s="24" t="s">
        <v>213</v>
      </c>
      <c r="B212" s="12">
        <v>981</v>
      </c>
      <c r="C212" s="20" t="s">
        <v>214</v>
      </c>
      <c r="D212" s="21">
        <v>658</v>
      </c>
      <c r="E212" s="42">
        <v>514.79999999999995</v>
      </c>
      <c r="F212" s="13">
        <f t="shared" si="19"/>
        <v>78.237082066869291</v>
      </c>
    </row>
    <row r="213" spans="1:6" s="38" customFormat="1" ht="63">
      <c r="A213" s="24" t="s">
        <v>261</v>
      </c>
      <c r="B213" s="63">
        <v>981</v>
      </c>
      <c r="C213" s="68">
        <v>1.14060131300004E+16</v>
      </c>
      <c r="D213" s="21">
        <v>205.3</v>
      </c>
      <c r="E213" s="42">
        <v>249.5</v>
      </c>
      <c r="F213" s="64">
        <f t="shared" si="19"/>
        <v>121.52946906965416</v>
      </c>
    </row>
    <row r="214" spans="1:6" ht="15.75">
      <c r="A214" s="29" t="s">
        <v>215</v>
      </c>
      <c r="B214" s="8"/>
      <c r="C214" s="8"/>
      <c r="D214" s="11">
        <f>D12+D24+D32+D46+D58+D64+D70+D87+D92+D101+D123+D146+D172+D202+D207+D213</f>
        <v>262126.6</v>
      </c>
      <c r="E214" s="11">
        <f>E12+E23+E24+E32+E58+E64+E70+E87+E92+E101+E123+E146+E172+E202+E207+E213</f>
        <v>262853.10000000003</v>
      </c>
      <c r="F214" s="14">
        <f t="shared" si="19"/>
        <v>100.27715615279031</v>
      </c>
    </row>
    <row r="215" spans="1:6" ht="28.9" customHeight="1">
      <c r="A215" s="71" t="s">
        <v>216</v>
      </c>
      <c r="B215" s="71"/>
      <c r="C215" s="71"/>
      <c r="D215" s="71"/>
      <c r="E215" s="71"/>
      <c r="F215" s="71"/>
    </row>
  </sheetData>
  <mergeCells count="14">
    <mergeCell ref="A215:F215"/>
    <mergeCell ref="F67:F68"/>
    <mergeCell ref="D5:F5"/>
    <mergeCell ref="A67:A68"/>
    <mergeCell ref="B67:B68"/>
    <mergeCell ref="C67:C68"/>
    <mergeCell ref="D67:D68"/>
    <mergeCell ref="E67:E68"/>
    <mergeCell ref="B9:C9"/>
    <mergeCell ref="E9:E10"/>
    <mergeCell ref="F9:F10"/>
    <mergeCell ref="A7:F7"/>
    <mergeCell ref="A9:A10"/>
    <mergeCell ref="D9:D10"/>
  </mergeCells>
  <pageMargins left="1.1811023622047245" right="0.39370078740157483" top="0.98425196850393704" bottom="0.78740157480314965" header="0.31496062992125984" footer="0.31496062992125984"/>
  <pageSetup paperSize="9" scale="96" fitToHeight="0" orientation="landscape" r:id="rId1"/>
  <headerFooter differentFirst="1">
    <oddHeader>&amp;C&amp;P</oddHeader>
    <oddFooter>&amp;L&amp;"Times New Roman,обычный"&amp;8&amp;D&amp;T&amp;Z&amp;F</oddFooter>
    <firstFooter>&amp;L&amp;"Times New Roman,обычный"&amp;8&amp;D&amp;T&amp;Z&amp;F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</cp:lastModifiedBy>
  <cp:lastPrinted>2024-03-12T05:26:22Z</cp:lastPrinted>
  <dcterms:created xsi:type="dcterms:W3CDTF">2022-03-14T10:20:32Z</dcterms:created>
  <dcterms:modified xsi:type="dcterms:W3CDTF">2024-03-12T08:51:18Z</dcterms:modified>
</cp:coreProperties>
</file>