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ПРОЕКТ БЮДЖЕТА 2024-2026\ПРОЕКТ РЕШЕНИЯ\РЕШЕНИЕ\"/>
    </mc:Choice>
  </mc:AlternateContent>
  <bookViews>
    <workbookView xWindow="0" yWindow="0" windowWidth="23250" windowHeight="1243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Лист1!$6:$7</definedName>
  </definedNames>
  <calcPr calcId="152511"/>
</workbook>
</file>

<file path=xl/calcChain.xml><?xml version="1.0" encoding="utf-8"?>
<calcChain xmlns="http://schemas.openxmlformats.org/spreadsheetml/2006/main">
  <c r="C9" i="1" l="1"/>
  <c r="C14" i="1"/>
  <c r="H29" i="1" l="1"/>
  <c r="H30" i="1"/>
  <c r="H31" i="1"/>
  <c r="H32" i="1"/>
  <c r="G29" i="1"/>
  <c r="G30" i="1"/>
  <c r="G31" i="1"/>
  <c r="G32" i="1"/>
  <c r="E29" i="1"/>
  <c r="E30" i="1"/>
  <c r="E31" i="1"/>
  <c r="E32" i="1"/>
  <c r="E27" i="1"/>
  <c r="H27" i="1"/>
  <c r="G27" i="1"/>
  <c r="L11" i="1" l="1"/>
  <c r="L13" i="1"/>
  <c r="L15" i="1"/>
  <c r="L16" i="1"/>
  <c r="L17" i="1"/>
  <c r="L19" i="1"/>
  <c r="L20" i="1"/>
  <c r="L21" i="1"/>
  <c r="L22" i="1"/>
  <c r="L23" i="1"/>
  <c r="L24" i="1"/>
  <c r="L25" i="1"/>
  <c r="L26" i="1"/>
  <c r="L27" i="1"/>
  <c r="L29" i="1"/>
  <c r="L30" i="1"/>
  <c r="L31" i="1"/>
  <c r="L32" i="1"/>
  <c r="J11" i="1"/>
  <c r="J13" i="1"/>
  <c r="J15" i="1"/>
  <c r="J16" i="1"/>
  <c r="J17" i="1"/>
  <c r="J19" i="1"/>
  <c r="J20" i="1"/>
  <c r="J21" i="1"/>
  <c r="J22" i="1"/>
  <c r="J23" i="1"/>
  <c r="J24" i="1"/>
  <c r="J25" i="1"/>
  <c r="J26" i="1"/>
  <c r="J27" i="1"/>
  <c r="J29" i="1"/>
  <c r="J30" i="1"/>
  <c r="J31" i="1"/>
  <c r="J32" i="1"/>
  <c r="H15" i="1" l="1"/>
  <c r="H16" i="1"/>
  <c r="H17" i="1"/>
  <c r="H19" i="1"/>
  <c r="H20" i="1"/>
  <c r="H21" i="1"/>
  <c r="H22" i="1"/>
  <c r="H23" i="1"/>
  <c r="H24" i="1"/>
  <c r="H25" i="1"/>
  <c r="H26" i="1"/>
  <c r="H11" i="1"/>
  <c r="H13" i="1"/>
  <c r="G13" i="1"/>
  <c r="G15" i="1"/>
  <c r="G16" i="1"/>
  <c r="G17" i="1"/>
  <c r="G19" i="1"/>
  <c r="G20" i="1"/>
  <c r="G21" i="1"/>
  <c r="G22" i="1"/>
  <c r="G23" i="1"/>
  <c r="G24" i="1"/>
  <c r="G25" i="1"/>
  <c r="G26" i="1"/>
  <c r="G11" i="1"/>
  <c r="E11" i="1"/>
  <c r="E13" i="1"/>
  <c r="E15" i="1"/>
  <c r="E16" i="1"/>
  <c r="E17" i="1"/>
  <c r="E19" i="1"/>
  <c r="E20" i="1"/>
  <c r="E21" i="1"/>
  <c r="E22" i="1"/>
  <c r="E23" i="1"/>
  <c r="E24" i="1"/>
  <c r="E25" i="1"/>
  <c r="E26" i="1"/>
  <c r="F18" i="1"/>
  <c r="H18" i="1" s="1"/>
  <c r="I18" i="1"/>
  <c r="K18" i="1"/>
  <c r="D18" i="1"/>
  <c r="E18" i="1" s="1"/>
  <c r="C18" i="1"/>
  <c r="D10" i="1"/>
  <c r="E10" i="1" s="1"/>
  <c r="F10" i="1"/>
  <c r="H10" i="1" s="1"/>
  <c r="I10" i="1"/>
  <c r="K10" i="1"/>
  <c r="C10" i="1"/>
  <c r="G10" i="1" l="1"/>
  <c r="G18" i="1"/>
  <c r="L18" i="1"/>
  <c r="J18" i="1"/>
  <c r="J10" i="1"/>
  <c r="L10" i="1"/>
  <c r="K28" i="1"/>
  <c r="I28" i="1"/>
  <c r="F28" i="1"/>
  <c r="D28" i="1"/>
  <c r="C28" i="1"/>
  <c r="L28" i="1" l="1"/>
  <c r="J28" i="1"/>
  <c r="D14" i="1"/>
  <c r="E14" i="1" s="1"/>
  <c r="K14" i="1" l="1"/>
  <c r="I14" i="1"/>
  <c r="L14" i="1" l="1"/>
  <c r="F14" i="1"/>
  <c r="J14" i="1" s="1"/>
  <c r="K12" i="1"/>
  <c r="K9" i="1" s="1"/>
  <c r="K8" i="1" s="1"/>
  <c r="I12" i="1"/>
  <c r="C12" i="1"/>
  <c r="C8" i="1" s="1"/>
  <c r="G14" i="1" l="1"/>
  <c r="L12" i="1"/>
  <c r="I9" i="1"/>
  <c r="H14" i="1"/>
  <c r="L9" i="1" l="1"/>
  <c r="I8" i="1"/>
  <c r="F12" i="1"/>
  <c r="D12" i="1"/>
  <c r="H12" i="1" l="1"/>
  <c r="J12" i="1"/>
  <c r="F9" i="1"/>
  <c r="D9" i="1"/>
  <c r="E12" i="1"/>
  <c r="L8" i="1"/>
  <c r="D8" i="1"/>
  <c r="E9" i="1"/>
  <c r="H28" i="1"/>
  <c r="G28" i="1"/>
  <c r="G12" i="1"/>
  <c r="E28" i="1"/>
  <c r="H9" i="1" l="1"/>
  <c r="G9" i="1"/>
  <c r="F8" i="1"/>
  <c r="H8" i="1" s="1"/>
  <c r="J9" i="1"/>
  <c r="E8" i="1"/>
  <c r="G8" i="1" l="1"/>
  <c r="J8" i="1"/>
</calcChain>
</file>

<file path=xl/sharedStrings.xml><?xml version="1.0" encoding="utf-8"?>
<sst xmlns="http://schemas.openxmlformats.org/spreadsheetml/2006/main" count="66" uniqueCount="66">
  <si>
    <t>Наименование показателя</t>
  </si>
  <si>
    <t>Код вида доходов бюджетов по статьям классификации доходов бюджетов</t>
  </si>
  <si>
    <t>ДОХОДЫ БЮДЖЕТА ВСЕГО, в том числе:</t>
  </si>
  <si>
    <t>НАЛОГОВЫЕ И НЕНАЛОГОВЫЕ ДОХОДЫ</t>
  </si>
  <si>
    <t xml:space="preserve"> 1 00 00000 00 0000 000</t>
  </si>
  <si>
    <t>НАЛОГИ НА ПРИБЫЛЬ, ДОХОДЫ</t>
  </si>
  <si>
    <t xml:space="preserve"> 1 01 00000 00 0000 000</t>
  </si>
  <si>
    <t>Налог на доходы физических лиц</t>
  </si>
  <si>
    <t>1 01 02000 01 0000 110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</si>
  <si>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</si>
  <si>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</si>
  <si>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</si>
  <si>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1 03 02000 01 0000 110</t>
  </si>
  <si>
    <t>НАЛОГИ НА СОВОКУПНЫЙ ДОХОД</t>
  </si>
  <si>
    <t>1 05 00000 00 0000 000</t>
  </si>
  <si>
    <t>Налог, взимаемый в связи с применением упрощенной системы налогообложения</t>
  </si>
  <si>
    <t>1 05 01000 00 0000 110</t>
  </si>
  <si>
    <t>НАЛОГИ НА ИМУЩЕСТВО</t>
  </si>
  <si>
    <t>1 06 00000 00 0000 000</t>
  </si>
  <si>
    <t>Налог на имущество организаций</t>
  </si>
  <si>
    <t>1 06 02000 02 0000 110</t>
  </si>
  <si>
    <t>ГОСУДАРСТВЕННАЯ ПОШЛИНА</t>
  </si>
  <si>
    <t>1 08 00000 00 0000 000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</si>
  <si>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</si>
  <si>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</si>
  <si>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ПЛАТЕЖИ ПРИ ПОЛЬЗОВАНИИ ПРИРОДНЫМИ РЕСУРСАМИ</t>
  </si>
  <si>
    <t>1 12 00000 00 0000 000</t>
  </si>
  <si>
    <t>ДОХОДЫ ОТ ОКАЗАНИЯ ПЛАТНЫХ УСЛУГ (РАБОТ) И КОМПЕНСАЦИИ ЗАТРАТ ГОСУДАРСТВА</t>
  </si>
  <si>
    <t>1 13 00000 00 0000 000</t>
  </si>
  <si>
    <t>ДОХОДЫ ОТ ПРОДАЖИ МАТЕРИАЛЬНЫХ И НЕМАТЕРИАЛЬНЫХ АКТИВОВ</t>
  </si>
  <si>
    <t>1 14 00000 00 0000 000</t>
  </si>
  <si>
    <t>ШТРАФЫ, САНКЦИИ, ВОЗМЕЩЕНИЕ УЩЕРБА</t>
  </si>
  <si>
    <t>1 16 00000 00 0000 000</t>
  </si>
  <si>
    <t>БЕЗВОЗМЕЗДНЫЕ ПОСТУПЛЕНИЯ</t>
  </si>
  <si>
    <t>2 00 00000 00 0000 000</t>
  </si>
  <si>
    <t xml:space="preserve">БЕЗВОЗМЕЗДНЫЕ ПОСТУПЛЕНИЯ ОТ ДРУГИХ БЮДЖЕТОВ 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</si>
  <si>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</si>
  <si>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</si>
  <si>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</si>
  <si>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2 02 00000 00 0000 150</t>
  </si>
  <si>
    <t>2 02 10000 00 0000 150</t>
  </si>
  <si>
    <t>2 02 20000 00 0000 150</t>
  </si>
  <si>
    <t>2 02 30000 00 0000 150</t>
  </si>
  <si>
    <t>2 02 40000 00 0000 150</t>
  </si>
  <si>
    <t>(тыс. рублей)</t>
  </si>
  <si>
    <t>к пояснительной записке</t>
  </si>
  <si>
    <t>Приложение № 1</t>
  </si>
  <si>
    <t>Прогноз                                            на 2024 год</t>
  </si>
  <si>
    <t>Дотации бюджетам бюджетной системы Российской Федерации, в том числе:</t>
  </si>
  <si>
    <t>Прогноз                                            на 2025 год</t>
  </si>
  <si>
    <t>Отклонение прогноза на 2025 год к прогнозу на 2024 год, %</t>
  </si>
  <si>
    <t>Фактическое поступление за 2022 год</t>
  </si>
  <si>
    <t>Ожидаемое исполнение за 2023 год</t>
  </si>
  <si>
    <t>Отклонение прогноза на 2024 год, %</t>
  </si>
  <si>
    <t>к факту 2022 года</t>
  </si>
  <si>
    <t>к оценке на 2023 год</t>
  </si>
  <si>
    <t>Прогноз                                            на 2026 год</t>
  </si>
  <si>
    <t>Отклонение прогноза на 2026 год к прогнозу на 2025 год, %</t>
  </si>
  <si>
    <t>Отклоне-ние к факту 2022 года, %</t>
  </si>
  <si>
    <t>СВЕДЕНИЯ О ДОХОДАХ РАЙОННОГО БЮДЖЕТА ПО ВИДАМ ДОХОДОВ НА 2024 ГОД И НА ПЛАНОВЫЙ ПЕРИОД 2025 И 2026 ГОДОВ В СРАВНЕНИИ С ОЖИДАЕМЫМ ИСПОЛНЕНИЕМ ЗА 2023 ГОД И ОТЧЕТОМ ЗА 2022 ГОД</t>
  </si>
  <si>
    <t>Налог, взимаемый в связи с применением патентной системы налогообложения</t>
  </si>
  <si>
    <t>1 05 04000 01 0000 110</t>
  </si>
  <si>
    <t>Единый налог на вмененный доход</t>
  </si>
  <si>
    <t>1 05 02000 00 0000 110</t>
  </si>
  <si>
    <t>НЕВЫСНЕННЫЕ ПОСТУПЛЕНИЯ</t>
  </si>
  <si>
    <t>1 17 01000 00 0000 180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</si>
</sst>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2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000000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">
    <xf numFmtId="0" fontId="0" fillId="0" borderId="0"/>
    <xf numFmtId="4" fontId="7" fillId="0" borderId="4">
      <alignment horizontal="right" wrapText="1"/>
    </xf>
    <xf numFmtId="0" fontId="7" fillId="0" borderId="5">
      <alignment horizontal="left" wrapText="1" indent="2"/>
    </xf>
    <xf numFmtId="49" fontId="7" fillId="0" borderId="6">
      <alignment horizontal="center" wrapText="1"/>
    </xf>
  </cellStyleXfs>
  <cellXfs count="34">
    <xf numFmtId="0" fontId="0" fillId="0" borderId="0" xfId="0"/>
    <xf numFmtId="0" fontId="1" fillId="0" borderId="0" xfId="0" applyFont="1" applyFill="1" applyAlignment="1">
      <alignment horizontal="justify" vertical="top"/>
    </xf>
    <xf numFmtId="0" fontId="1" fillId="0" borderId="0" xfId="0" applyFont="1" applyFill="1" applyAlignment="1">
      <alignment horizontal="center" vertical="top"/>
    </xf>
    <xf numFmtId="0" fontId="1" fillId="0" borderId="0" xfId="0" applyFont="1" applyFill="1" applyAlignment="1">
      <alignment vertical="top"/>
    </xf>
    <xf numFmtId="0" fontId="1" fillId="0" borderId="0" xfId="0" applyFont="1" applyFill="1"/>
    <xf numFmtId="0" fontId="1" fillId="0" borderId="0" xfId="0" applyFont="1" applyFill="1" applyAlignment="1"/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vertical="top" wrapText="1"/>
    </xf>
    <xf numFmtId="0" fontId="3" fillId="0" borderId="0" xfId="0" applyFont="1" applyFill="1"/>
    <xf numFmtId="49" fontId="1" fillId="0" borderId="0" xfId="0" applyNumberFormat="1" applyFont="1" applyFill="1" applyAlignment="1">
      <alignment vertical="top"/>
    </xf>
    <xf numFmtId="49" fontId="5" fillId="0" borderId="1" xfId="0" applyNumberFormat="1" applyFont="1" applyFill="1" applyBorder="1" applyAlignment="1">
      <alignment horizontal="center" vertical="top"/>
    </xf>
    <xf numFmtId="164" fontId="1" fillId="0" borderId="0" xfId="0" applyNumberFormat="1" applyFont="1" applyFill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top" wrapText="1"/>
    </xf>
    <xf numFmtId="164" fontId="1" fillId="0" borderId="0" xfId="0" applyNumberFormat="1" applyFont="1" applyFill="1"/>
    <xf numFmtId="49" fontId="6" fillId="0" borderId="1" xfId="0" applyNumberFormat="1" applyFont="1" applyFill="1" applyBorder="1" applyAlignment="1">
      <alignment horizontal="center" vertical="top"/>
    </xf>
    <xf numFmtId="0" fontId="4" fillId="0" borderId="0" xfId="0" applyFont="1" applyFill="1"/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/>
    <xf numFmtId="164" fontId="1" fillId="0" borderId="0" xfId="0" applyNumberFormat="1" applyFont="1" applyFill="1" applyAlignment="1">
      <alignment horizontal="right" vertical="top"/>
    </xf>
    <xf numFmtId="164" fontId="1" fillId="0" borderId="0" xfId="0" applyNumberFormat="1" applyFont="1" applyFill="1" applyAlignment="1">
      <alignment horizontal="left" vertical="top"/>
    </xf>
    <xf numFmtId="0" fontId="5" fillId="0" borderId="1" xfId="0" applyFont="1" applyFill="1" applyBorder="1" applyAlignment="1">
      <alignment vertical="top" wrapText="1"/>
    </xf>
    <xf numFmtId="164" fontId="5" fillId="0" borderId="1" xfId="0" applyNumberFormat="1" applyFont="1" applyFill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wrapText="1"/>
    </xf>
    <xf numFmtId="164" fontId="3" fillId="0" borderId="2" xfId="0" applyNumberFormat="1" applyFont="1" applyFill="1" applyBorder="1" applyAlignment="1">
      <alignment horizontal="center" vertical="top" wrapText="1"/>
    </xf>
    <xf numFmtId="164" fontId="3" fillId="0" borderId="3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vertical="top"/>
    </xf>
  </cellXfs>
  <cellStyles count="4">
    <cellStyle name="xl31" xfId="2"/>
    <cellStyle name="xl46" xfId="3"/>
    <cellStyle name="xl76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7"/>
  <sheetViews>
    <sheetView tabSelected="1" zoomScale="110" zoomScaleNormal="110" workbookViewId="0">
      <pane xSplit="1" ySplit="7" topLeftCell="B8" activePane="bottomRight" state="frozen"/>
      <selection pane="topRight" activeCell="B1" sqref="B1"/>
      <selection pane="bottomLeft" activeCell="A7" sqref="A7"/>
      <selection pane="bottomRight" activeCell="C10" sqref="C10"/>
    </sheetView>
  </sheetViews>
  <sheetFormatPr defaultColWidth="9" defaultRowHeight="15.75" x14ac:dyDescent="0.25"/>
  <cols>
    <col min="1" max="1" width="43.5" style="1" customWidth="1"/>
    <col min="2" max="2" width="19.875" style="2" customWidth="1"/>
    <col min="3" max="3" width="14.5" style="16" customWidth="1"/>
    <col min="4" max="4" width="15" style="16" customWidth="1"/>
    <col min="5" max="5" width="9.25" style="16" customWidth="1"/>
    <col min="6" max="6" width="16.5" style="16" customWidth="1"/>
    <col min="7" max="7" width="12.75" style="16" customWidth="1"/>
    <col min="8" max="8" width="12.875" style="16" customWidth="1"/>
    <col min="9" max="9" width="16.5" style="16" customWidth="1"/>
    <col min="10" max="10" width="12.5" style="16" customWidth="1"/>
    <col min="11" max="11" width="16.5" style="16" customWidth="1"/>
    <col min="12" max="12" width="13" style="16" customWidth="1"/>
    <col min="13" max="16384" width="9" style="4"/>
  </cols>
  <sheetData>
    <row r="1" spans="1:12" x14ac:dyDescent="0.25">
      <c r="K1" s="16" t="s">
        <v>46</v>
      </c>
    </row>
    <row r="2" spans="1:12" x14ac:dyDescent="0.25">
      <c r="K2" s="24" t="s">
        <v>45</v>
      </c>
    </row>
    <row r="4" spans="1:12" s="5" customFormat="1" ht="34.5" customHeight="1" x14ac:dyDescent="0.25">
      <c r="A4" s="28" t="s">
        <v>59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</row>
    <row r="5" spans="1:12" s="5" customFormat="1" x14ac:dyDescent="0.25">
      <c r="A5" s="1"/>
      <c r="B5" s="2"/>
      <c r="C5" s="16"/>
      <c r="D5" s="16"/>
      <c r="E5" s="16"/>
      <c r="F5" s="16"/>
      <c r="G5" s="16"/>
      <c r="H5" s="16"/>
      <c r="I5" s="16"/>
      <c r="J5" s="16"/>
      <c r="K5" s="16"/>
      <c r="L5" s="23" t="s">
        <v>44</v>
      </c>
    </row>
    <row r="6" spans="1:12" s="6" customFormat="1" ht="36.75" customHeight="1" x14ac:dyDescent="0.25">
      <c r="A6" s="31" t="s">
        <v>0</v>
      </c>
      <c r="B6" s="32" t="s">
        <v>1</v>
      </c>
      <c r="C6" s="27" t="s">
        <v>51</v>
      </c>
      <c r="D6" s="27" t="s">
        <v>52</v>
      </c>
      <c r="E6" s="27" t="s">
        <v>58</v>
      </c>
      <c r="F6" s="27" t="s">
        <v>47</v>
      </c>
      <c r="G6" s="27" t="s">
        <v>53</v>
      </c>
      <c r="H6" s="27"/>
      <c r="I6" s="27" t="s">
        <v>49</v>
      </c>
      <c r="J6" s="29" t="s">
        <v>50</v>
      </c>
      <c r="K6" s="27" t="s">
        <v>56</v>
      </c>
      <c r="L6" s="29" t="s">
        <v>57</v>
      </c>
    </row>
    <row r="7" spans="1:12" s="6" customFormat="1" ht="46.5" customHeight="1" x14ac:dyDescent="0.25">
      <c r="A7" s="31"/>
      <c r="B7" s="32"/>
      <c r="C7" s="27"/>
      <c r="D7" s="27"/>
      <c r="E7" s="27"/>
      <c r="F7" s="27"/>
      <c r="G7" s="17" t="s">
        <v>54</v>
      </c>
      <c r="H7" s="17" t="s">
        <v>55</v>
      </c>
      <c r="I7" s="27"/>
      <c r="J7" s="30"/>
      <c r="K7" s="27"/>
      <c r="L7" s="30"/>
    </row>
    <row r="8" spans="1:12" x14ac:dyDescent="0.25">
      <c r="A8" s="7" t="s">
        <v>2</v>
      </c>
      <c r="B8" s="8"/>
      <c r="C8" s="9">
        <f>C9+C27</f>
        <v>328141.09999999998</v>
      </c>
      <c r="D8" s="9">
        <f>D9+D27</f>
        <v>266624.5</v>
      </c>
      <c r="E8" s="9">
        <f>D8/C8*100</f>
        <v>81.253003662144124</v>
      </c>
      <c r="F8" s="9">
        <f>F9+F27</f>
        <v>250233.09999999998</v>
      </c>
      <c r="G8" s="11">
        <f t="shared" ref="G8:G11" si="0">F8/C8*100</f>
        <v>76.257774475675248</v>
      </c>
      <c r="H8" s="11">
        <f t="shared" ref="H8:H27" si="1">F8/D8*100</f>
        <v>93.852252887487836</v>
      </c>
      <c r="I8" s="9">
        <f>I9+I27</f>
        <v>247330.8</v>
      </c>
      <c r="J8" s="9">
        <f>I8/F8*100</f>
        <v>98.840161433479423</v>
      </c>
      <c r="K8" s="9">
        <f>K9+K27</f>
        <v>245766.8</v>
      </c>
      <c r="L8" s="9">
        <f>K8/I8*100</f>
        <v>99.367648509607378</v>
      </c>
    </row>
    <row r="9" spans="1:12" s="20" customFormat="1" x14ac:dyDescent="0.25">
      <c r="A9" s="7" t="s">
        <v>3</v>
      </c>
      <c r="B9" s="19" t="s">
        <v>4</v>
      </c>
      <c r="C9" s="33">
        <f>C10+C12+C14+C18+C20+C21+C22+C23+C24+C25+C26</f>
        <v>109101.49999999997</v>
      </c>
      <c r="D9" s="9">
        <f>D10+D12+D14+D18+D20+D21+D22+D23+D24+D25</f>
        <v>117947.8</v>
      </c>
      <c r="E9" s="9">
        <f>D9/C9*100</f>
        <v>108.10832115048834</v>
      </c>
      <c r="F9" s="9">
        <f>F10+F12+F14+F18+F20+F21+F22+F23+F24+F25</f>
        <v>110974.7</v>
      </c>
      <c r="G9" s="11">
        <f t="shared" si="0"/>
        <v>101.71693331439076</v>
      </c>
      <c r="H9" s="11">
        <f t="shared" si="1"/>
        <v>94.08797790208888</v>
      </c>
      <c r="I9" s="9">
        <f>I10+I12+I14+I18+I20+I21+I22+I23+I24+I25</f>
        <v>113614.90000000001</v>
      </c>
      <c r="J9" s="9">
        <f t="shared" ref="J9:J32" si="2">I9/F9*100</f>
        <v>102.37910082207928</v>
      </c>
      <c r="K9" s="9">
        <f>K10+K12+K14+K18+K20+K21+K22+K23+K24+K25</f>
        <v>116828.09999999999</v>
      </c>
      <c r="L9" s="9">
        <f t="shared" ref="L9:L32" si="3">K9/I9*100</f>
        <v>102.82815018100618</v>
      </c>
    </row>
    <row r="10" spans="1:12" x14ac:dyDescent="0.25">
      <c r="A10" s="10" t="s">
        <v>5</v>
      </c>
      <c r="B10" s="15" t="s">
        <v>6</v>
      </c>
      <c r="C10" s="11">
        <f>C11</f>
        <v>20984.1</v>
      </c>
      <c r="D10" s="11">
        <f t="shared" ref="D10:K10" si="4">D11</f>
        <v>21135.200000000001</v>
      </c>
      <c r="E10" s="9">
        <f t="shared" ref="E10:E27" si="5">D10/C10*100</f>
        <v>100.72006900462733</v>
      </c>
      <c r="F10" s="11">
        <f t="shared" si="4"/>
        <v>24532.7</v>
      </c>
      <c r="G10" s="11">
        <f t="shared" si="0"/>
        <v>116.91089920463591</v>
      </c>
      <c r="H10" s="11">
        <f t="shared" si="1"/>
        <v>116.07507854195845</v>
      </c>
      <c r="I10" s="11">
        <f t="shared" si="4"/>
        <v>26107.9</v>
      </c>
      <c r="J10" s="9">
        <f t="shared" si="2"/>
        <v>106.42081792872371</v>
      </c>
      <c r="K10" s="11">
        <f t="shared" si="4"/>
        <v>27854.1</v>
      </c>
      <c r="L10" s="9">
        <f t="shared" si="3"/>
        <v>106.68839699860962</v>
      </c>
    </row>
    <row r="11" spans="1:12" x14ac:dyDescent="0.25">
      <c r="A11" s="10" t="s">
        <v>7</v>
      </c>
      <c r="B11" s="15" t="s">
        <v>8</v>
      </c>
      <c r="C11" s="11">
        <v>20984.1</v>
      </c>
      <c r="D11" s="11">
        <v>21135.200000000001</v>
      </c>
      <c r="E11" s="9">
        <f t="shared" si="5"/>
        <v>100.72006900462733</v>
      </c>
      <c r="F11" s="11">
        <v>24532.7</v>
      </c>
      <c r="G11" s="11">
        <f t="shared" si="0"/>
        <v>116.91089920463591</v>
      </c>
      <c r="H11" s="11">
        <f t="shared" si="1"/>
        <v>116.07507854195845</v>
      </c>
      <c r="I11" s="11">
        <v>26107.9</v>
      </c>
      <c r="J11" s="9">
        <f t="shared" si="2"/>
        <v>106.42081792872371</v>
      </c>
      <c r="K11" s="11">
        <v>27854.1</v>
      </c>
      <c r="L11" s="9">
        <f t="shared" si="3"/>
        <v>106.68839699860962</v>
      </c>
    </row>
    <row r="12" spans="1:12" ht="47.25" x14ac:dyDescent="0.25">
      <c r="A12" s="10" t="s">
        <v>9</v>
      </c>
      <c r="B12" s="15" t="s">
        <v>10</v>
      </c>
      <c r="C12" s="11">
        <f>C13</f>
        <v>7323.9</v>
      </c>
      <c r="D12" s="11">
        <f>D13</f>
        <v>7500</v>
      </c>
      <c r="E12" s="9">
        <f t="shared" si="5"/>
        <v>102.40445664195306</v>
      </c>
      <c r="F12" s="11">
        <f>F13</f>
        <v>7612.2</v>
      </c>
      <c r="G12" s="11">
        <f t="shared" ref="G12:G32" si="6">F12/C12*100</f>
        <v>103.93642731331667</v>
      </c>
      <c r="H12" s="11">
        <f t="shared" si="1"/>
        <v>101.49600000000001</v>
      </c>
      <c r="I12" s="11">
        <f t="shared" ref="I12:K12" si="7">I13</f>
        <v>7839.8</v>
      </c>
      <c r="J12" s="9">
        <f t="shared" si="2"/>
        <v>102.98993720606396</v>
      </c>
      <c r="K12" s="11">
        <f t="shared" si="7"/>
        <v>7897.6</v>
      </c>
      <c r="L12" s="9">
        <f t="shared" si="3"/>
        <v>100.73726370570677</v>
      </c>
    </row>
    <row r="13" spans="1:12" ht="47.25" x14ac:dyDescent="0.25">
      <c r="A13" s="10" t="s">
        <v>11</v>
      </c>
      <c r="B13" s="15" t="s">
        <v>12</v>
      </c>
      <c r="C13" s="11">
        <v>7323.9</v>
      </c>
      <c r="D13" s="11">
        <v>7500</v>
      </c>
      <c r="E13" s="9">
        <f t="shared" si="5"/>
        <v>102.40445664195306</v>
      </c>
      <c r="F13" s="11">
        <v>7612.2</v>
      </c>
      <c r="G13" s="11">
        <f t="shared" si="6"/>
        <v>103.93642731331667</v>
      </c>
      <c r="H13" s="11">
        <f t="shared" si="1"/>
        <v>101.49600000000001</v>
      </c>
      <c r="I13" s="11">
        <v>7839.8</v>
      </c>
      <c r="J13" s="9">
        <f t="shared" si="2"/>
        <v>102.98993720606396</v>
      </c>
      <c r="K13" s="11">
        <v>7897.6</v>
      </c>
      <c r="L13" s="9">
        <f t="shared" si="3"/>
        <v>100.73726370570677</v>
      </c>
    </row>
    <row r="14" spans="1:12" x14ac:dyDescent="0.25">
      <c r="A14" s="10" t="s">
        <v>13</v>
      </c>
      <c r="B14" s="15" t="s">
        <v>14</v>
      </c>
      <c r="C14" s="11">
        <f>SUM(C15:C17)</f>
        <v>70177.299999999988</v>
      </c>
      <c r="D14" s="11">
        <f>D15+D17</f>
        <v>67550</v>
      </c>
      <c r="E14" s="9">
        <f t="shared" si="5"/>
        <v>96.256196804379783</v>
      </c>
      <c r="F14" s="11">
        <f>F15+F17</f>
        <v>68300</v>
      </c>
      <c r="G14" s="11">
        <f t="shared" si="6"/>
        <v>97.324918456537958</v>
      </c>
      <c r="H14" s="11">
        <f t="shared" ref="H14:H32" si="8">F14/D14*100</f>
        <v>101.11028867505551</v>
      </c>
      <c r="I14" s="11">
        <f>I15+I17</f>
        <v>69562.3</v>
      </c>
      <c r="J14" s="9">
        <f t="shared" si="2"/>
        <v>101.84816983894582</v>
      </c>
      <c r="K14" s="11">
        <f>K15+K17</f>
        <v>70970.399999999994</v>
      </c>
      <c r="L14" s="9">
        <f t="shared" si="3"/>
        <v>102.02422864108863</v>
      </c>
    </row>
    <row r="15" spans="1:12" ht="31.5" x14ac:dyDescent="0.25">
      <c r="A15" s="10" t="s">
        <v>15</v>
      </c>
      <c r="B15" s="15" t="s">
        <v>16</v>
      </c>
      <c r="C15" s="11">
        <v>68996.399999999994</v>
      </c>
      <c r="D15" s="11">
        <v>66650</v>
      </c>
      <c r="E15" s="9">
        <f t="shared" si="5"/>
        <v>96.599242859047735</v>
      </c>
      <c r="F15" s="11">
        <v>67350</v>
      </c>
      <c r="G15" s="11">
        <f t="shared" si="6"/>
        <v>97.613788545489328</v>
      </c>
      <c r="H15" s="11">
        <f t="shared" si="1"/>
        <v>101.0502625656414</v>
      </c>
      <c r="I15" s="11">
        <v>68562.3</v>
      </c>
      <c r="J15" s="9">
        <f t="shared" si="2"/>
        <v>101.8</v>
      </c>
      <c r="K15" s="11">
        <v>69920.399999999994</v>
      </c>
      <c r="L15" s="9">
        <f t="shared" si="3"/>
        <v>101.98082619748752</v>
      </c>
    </row>
    <row r="16" spans="1:12" x14ac:dyDescent="0.25">
      <c r="A16" s="10" t="s">
        <v>62</v>
      </c>
      <c r="B16" s="15" t="s">
        <v>63</v>
      </c>
      <c r="C16" s="11">
        <v>-3.1</v>
      </c>
      <c r="D16" s="11">
        <v>0</v>
      </c>
      <c r="E16" s="9">
        <f t="shared" si="5"/>
        <v>0</v>
      </c>
      <c r="F16" s="11">
        <v>0</v>
      </c>
      <c r="G16" s="11">
        <f t="shared" si="6"/>
        <v>0</v>
      </c>
      <c r="H16" s="11" t="e">
        <f t="shared" si="1"/>
        <v>#DIV/0!</v>
      </c>
      <c r="I16" s="11">
        <v>0</v>
      </c>
      <c r="J16" s="9" t="e">
        <f t="shared" si="2"/>
        <v>#DIV/0!</v>
      </c>
      <c r="K16" s="11">
        <v>0</v>
      </c>
      <c r="L16" s="9" t="e">
        <f t="shared" si="3"/>
        <v>#DIV/0!</v>
      </c>
    </row>
    <row r="17" spans="1:12" ht="31.5" x14ac:dyDescent="0.25">
      <c r="A17" s="10" t="s">
        <v>60</v>
      </c>
      <c r="B17" s="15" t="s">
        <v>61</v>
      </c>
      <c r="C17" s="11">
        <v>1184</v>
      </c>
      <c r="D17" s="11">
        <v>900</v>
      </c>
      <c r="E17" s="9">
        <f t="shared" si="5"/>
        <v>76.013513513513516</v>
      </c>
      <c r="F17" s="11">
        <v>950</v>
      </c>
      <c r="G17" s="11">
        <f t="shared" si="6"/>
        <v>80.236486486486484</v>
      </c>
      <c r="H17" s="11">
        <f t="shared" si="1"/>
        <v>105.55555555555556</v>
      </c>
      <c r="I17" s="11">
        <v>1000</v>
      </c>
      <c r="J17" s="9">
        <f t="shared" si="2"/>
        <v>105.26315789473684</v>
      </c>
      <c r="K17" s="11">
        <v>1050</v>
      </c>
      <c r="L17" s="9">
        <f t="shared" si="3"/>
        <v>105</v>
      </c>
    </row>
    <row r="18" spans="1:12" x14ac:dyDescent="0.25">
      <c r="A18" s="10" t="s">
        <v>17</v>
      </c>
      <c r="B18" s="15" t="s">
        <v>18</v>
      </c>
      <c r="C18" s="11">
        <f>C19</f>
        <v>990.8</v>
      </c>
      <c r="D18" s="11">
        <f t="shared" ref="D18:F18" si="9">D19</f>
        <v>1065</v>
      </c>
      <c r="E18" s="9">
        <f t="shared" si="5"/>
        <v>107.48889786031491</v>
      </c>
      <c r="F18" s="11">
        <f t="shared" si="9"/>
        <v>1080</v>
      </c>
      <c r="G18" s="11">
        <f t="shared" si="6"/>
        <v>109.00282599919258</v>
      </c>
      <c r="H18" s="11">
        <f t="shared" si="1"/>
        <v>101.40845070422534</v>
      </c>
      <c r="I18" s="11">
        <f t="shared" ref="I18" si="10">I19</f>
        <v>1090</v>
      </c>
      <c r="J18" s="9">
        <f t="shared" si="2"/>
        <v>100.92592592592592</v>
      </c>
      <c r="K18" s="11">
        <f t="shared" ref="K18" si="11">K19</f>
        <v>1100</v>
      </c>
      <c r="L18" s="9">
        <f t="shared" si="3"/>
        <v>100.91743119266054</v>
      </c>
    </row>
    <row r="19" spans="1:12" x14ac:dyDescent="0.25">
      <c r="A19" s="10" t="s">
        <v>19</v>
      </c>
      <c r="B19" s="15" t="s">
        <v>20</v>
      </c>
      <c r="C19" s="11">
        <v>990.8</v>
      </c>
      <c r="D19" s="11">
        <v>1065</v>
      </c>
      <c r="E19" s="9">
        <f t="shared" si="5"/>
        <v>107.48889786031491</v>
      </c>
      <c r="F19" s="11">
        <v>1080</v>
      </c>
      <c r="G19" s="11">
        <f t="shared" si="6"/>
        <v>109.00282599919258</v>
      </c>
      <c r="H19" s="11">
        <f t="shared" si="1"/>
        <v>101.40845070422534</v>
      </c>
      <c r="I19" s="11">
        <v>1090</v>
      </c>
      <c r="J19" s="9">
        <f t="shared" si="2"/>
        <v>100.92592592592592</v>
      </c>
      <c r="K19" s="11">
        <v>1100</v>
      </c>
      <c r="L19" s="9">
        <f t="shared" si="3"/>
        <v>100.91743119266054</v>
      </c>
    </row>
    <row r="20" spans="1:12" x14ac:dyDescent="0.25">
      <c r="A20" s="10" t="s">
        <v>21</v>
      </c>
      <c r="B20" s="15" t="s">
        <v>22</v>
      </c>
      <c r="C20" s="11">
        <v>973.4</v>
      </c>
      <c r="D20" s="11">
        <v>830</v>
      </c>
      <c r="E20" s="9">
        <f t="shared" si="5"/>
        <v>85.268132319704122</v>
      </c>
      <c r="F20" s="11">
        <v>920</v>
      </c>
      <c r="G20" s="11">
        <f t="shared" si="6"/>
        <v>94.514074378467228</v>
      </c>
      <c r="H20" s="11">
        <f t="shared" si="1"/>
        <v>110.8433734939759</v>
      </c>
      <c r="I20" s="11">
        <v>950</v>
      </c>
      <c r="J20" s="9">
        <f t="shared" si="2"/>
        <v>103.26086956521738</v>
      </c>
      <c r="K20" s="11">
        <v>970</v>
      </c>
      <c r="L20" s="9">
        <f t="shared" si="3"/>
        <v>102.10526315789474</v>
      </c>
    </row>
    <row r="21" spans="1:12" ht="63" x14ac:dyDescent="0.25">
      <c r="A21" s="10" t="s">
        <v>23</v>
      </c>
      <c r="B21" s="15" t="s">
        <v>24</v>
      </c>
      <c r="C21" s="11">
        <v>1521.7</v>
      </c>
      <c r="D21" s="11">
        <v>1410</v>
      </c>
      <c r="E21" s="9">
        <f t="shared" si="5"/>
        <v>92.659525530656495</v>
      </c>
      <c r="F21" s="11">
        <v>1440.7</v>
      </c>
      <c r="G21" s="11">
        <f t="shared" si="6"/>
        <v>94.677005980153766</v>
      </c>
      <c r="H21" s="11">
        <f t="shared" si="8"/>
        <v>102.177304964539</v>
      </c>
      <c r="I21" s="11">
        <v>1035.0999999999999</v>
      </c>
      <c r="J21" s="9">
        <f t="shared" si="2"/>
        <v>71.84701881030054</v>
      </c>
      <c r="K21" s="11">
        <v>1005.1</v>
      </c>
      <c r="L21" s="9">
        <f t="shared" si="3"/>
        <v>97.10172930151677</v>
      </c>
    </row>
    <row r="22" spans="1:12" ht="31.5" x14ac:dyDescent="0.25">
      <c r="A22" s="10" t="s">
        <v>25</v>
      </c>
      <c r="B22" s="15" t="s">
        <v>26</v>
      </c>
      <c r="C22" s="11">
        <v>37.6</v>
      </c>
      <c r="D22" s="11">
        <v>31</v>
      </c>
      <c r="E22" s="9">
        <f t="shared" si="5"/>
        <v>82.446808510638292</v>
      </c>
      <c r="F22" s="11">
        <v>24.7</v>
      </c>
      <c r="G22" s="11">
        <f t="shared" si="6"/>
        <v>65.691489361702125</v>
      </c>
      <c r="H22" s="11">
        <f t="shared" si="1"/>
        <v>79.677419354838705</v>
      </c>
      <c r="I22" s="11">
        <v>24.7</v>
      </c>
      <c r="J22" s="9">
        <f t="shared" si="2"/>
        <v>100</v>
      </c>
      <c r="K22" s="11">
        <v>24.7</v>
      </c>
      <c r="L22" s="9">
        <f t="shared" si="3"/>
        <v>100</v>
      </c>
    </row>
    <row r="23" spans="1:12" ht="47.25" x14ac:dyDescent="0.25">
      <c r="A23" s="10" t="s">
        <v>27</v>
      </c>
      <c r="B23" s="15" t="s">
        <v>28</v>
      </c>
      <c r="C23" s="11">
        <v>5877.5</v>
      </c>
      <c r="D23" s="11">
        <v>5812.5</v>
      </c>
      <c r="E23" s="9">
        <f t="shared" si="5"/>
        <v>98.894087622288382</v>
      </c>
      <c r="F23" s="11">
        <v>6656.3</v>
      </c>
      <c r="G23" s="11">
        <f t="shared" si="6"/>
        <v>113.25053168864314</v>
      </c>
      <c r="H23" s="11">
        <f t="shared" si="1"/>
        <v>114.51698924731184</v>
      </c>
      <c r="I23" s="11">
        <v>6656.3</v>
      </c>
      <c r="J23" s="9">
        <f t="shared" si="2"/>
        <v>100</v>
      </c>
      <c r="K23" s="11">
        <v>6656.3</v>
      </c>
      <c r="L23" s="9">
        <f t="shared" si="3"/>
        <v>100</v>
      </c>
    </row>
    <row r="24" spans="1:12" ht="31.5" x14ac:dyDescent="0.25">
      <c r="A24" s="10" t="s">
        <v>29</v>
      </c>
      <c r="B24" s="15" t="s">
        <v>30</v>
      </c>
      <c r="C24" s="11">
        <v>147.9</v>
      </c>
      <c r="D24" s="11">
        <v>984.1</v>
      </c>
      <c r="E24" s="9">
        <f t="shared" si="5"/>
        <v>665.38201487491551</v>
      </c>
      <c r="F24" s="11">
        <v>50</v>
      </c>
      <c r="G24" s="11">
        <f t="shared" si="6"/>
        <v>33.806626098715348</v>
      </c>
      <c r="H24" s="11">
        <f t="shared" si="1"/>
        <v>5.0807844731226499</v>
      </c>
      <c r="I24" s="11">
        <v>0</v>
      </c>
      <c r="J24" s="9">
        <f t="shared" si="2"/>
        <v>0</v>
      </c>
      <c r="K24" s="11">
        <v>0</v>
      </c>
      <c r="L24" s="9" t="e">
        <f t="shared" si="3"/>
        <v>#DIV/0!</v>
      </c>
    </row>
    <row r="25" spans="1:12" ht="31.5" x14ac:dyDescent="0.25">
      <c r="A25" s="10" t="s">
        <v>31</v>
      </c>
      <c r="B25" s="15" t="s">
        <v>32</v>
      </c>
      <c r="C25" s="11">
        <v>1074.4000000000001</v>
      </c>
      <c r="D25" s="11">
        <v>11630</v>
      </c>
      <c r="E25" s="9">
        <f t="shared" si="5"/>
        <v>1082.4646314221891</v>
      </c>
      <c r="F25" s="11">
        <v>358.1</v>
      </c>
      <c r="G25" s="11">
        <f t="shared" si="6"/>
        <v>33.330230826507815</v>
      </c>
      <c r="H25" s="11">
        <f t="shared" si="1"/>
        <v>3.079105760963027</v>
      </c>
      <c r="I25" s="11">
        <v>348.8</v>
      </c>
      <c r="J25" s="9">
        <f t="shared" si="2"/>
        <v>97.402960067020388</v>
      </c>
      <c r="K25" s="11">
        <v>349.9</v>
      </c>
      <c r="L25" s="9">
        <f t="shared" si="3"/>
        <v>100.31536697247705</v>
      </c>
    </row>
    <row r="26" spans="1:12" x14ac:dyDescent="0.25">
      <c r="A26" s="10" t="s">
        <v>64</v>
      </c>
      <c r="B26" s="15" t="s">
        <v>65</v>
      </c>
      <c r="C26" s="11">
        <v>-7.1</v>
      </c>
      <c r="D26" s="11">
        <v>0</v>
      </c>
      <c r="E26" s="9">
        <f t="shared" si="5"/>
        <v>0</v>
      </c>
      <c r="F26" s="11"/>
      <c r="G26" s="11">
        <f t="shared" si="6"/>
        <v>0</v>
      </c>
      <c r="H26" s="11" t="e">
        <f t="shared" si="1"/>
        <v>#DIV/0!</v>
      </c>
      <c r="I26" s="11">
        <v>0</v>
      </c>
      <c r="J26" s="9" t="e">
        <f t="shared" si="2"/>
        <v>#DIV/0!</v>
      </c>
      <c r="K26" s="11">
        <v>0</v>
      </c>
      <c r="L26" s="9" t="e">
        <f t="shared" si="3"/>
        <v>#DIV/0!</v>
      </c>
    </row>
    <row r="27" spans="1:12" s="22" customFormat="1" x14ac:dyDescent="0.25">
      <c r="A27" s="21" t="s">
        <v>33</v>
      </c>
      <c r="B27" s="19" t="s">
        <v>34</v>
      </c>
      <c r="C27" s="9">
        <v>219039.6</v>
      </c>
      <c r="D27" s="9">
        <v>148676.70000000001</v>
      </c>
      <c r="E27" s="9">
        <f t="shared" si="5"/>
        <v>67.876630527082781</v>
      </c>
      <c r="F27" s="9">
        <v>139258.4</v>
      </c>
      <c r="G27" s="9">
        <f t="shared" si="6"/>
        <v>63.576814420771399</v>
      </c>
      <c r="H27" s="9">
        <f t="shared" si="1"/>
        <v>93.665248152534986</v>
      </c>
      <c r="I27" s="9">
        <v>133715.9</v>
      </c>
      <c r="J27" s="9">
        <f t="shared" si="2"/>
        <v>96.019988740356055</v>
      </c>
      <c r="K27" s="9">
        <v>128938.7</v>
      </c>
      <c r="L27" s="9">
        <f t="shared" si="3"/>
        <v>96.427350823649249</v>
      </c>
    </row>
    <row r="28" spans="1:12" s="13" customFormat="1" ht="31.5" x14ac:dyDescent="0.25">
      <c r="A28" s="12" t="s">
        <v>35</v>
      </c>
      <c r="B28" s="15" t="s">
        <v>39</v>
      </c>
      <c r="C28" s="11">
        <f>SUM(C29:C32)</f>
        <v>218930.3</v>
      </c>
      <c r="D28" s="11">
        <f>SUM(D29:D32)</f>
        <v>148714.9</v>
      </c>
      <c r="E28" s="11">
        <f t="shared" ref="E28:E32" si="12">D28/C28*100</f>
        <v>67.92796611524308</v>
      </c>
      <c r="F28" s="11">
        <f>SUM(F29:F32)</f>
        <v>139258.4</v>
      </c>
      <c r="G28" s="11">
        <f t="shared" si="6"/>
        <v>63.608554868832677</v>
      </c>
      <c r="H28" s="11">
        <f t="shared" si="8"/>
        <v>93.641188609883741</v>
      </c>
      <c r="I28" s="11">
        <f>SUM(I29:I32)</f>
        <v>133715.9</v>
      </c>
      <c r="J28" s="9">
        <f t="shared" si="2"/>
        <v>96.019988740356055</v>
      </c>
      <c r="K28" s="11">
        <f>SUM(K29:K32)</f>
        <v>128938.70000000001</v>
      </c>
      <c r="L28" s="9">
        <f t="shared" si="3"/>
        <v>96.427350823649263</v>
      </c>
    </row>
    <row r="29" spans="1:12" s="13" customFormat="1" ht="30" x14ac:dyDescent="0.25">
      <c r="A29" s="25" t="s">
        <v>48</v>
      </c>
      <c r="B29" s="15" t="s">
        <v>40</v>
      </c>
      <c r="C29" s="26">
        <v>17923</v>
      </c>
      <c r="D29" s="11">
        <v>10670</v>
      </c>
      <c r="E29" s="11">
        <f t="shared" si="12"/>
        <v>59.532444345254696</v>
      </c>
      <c r="F29" s="11">
        <v>21823</v>
      </c>
      <c r="G29" s="11">
        <f t="shared" si="6"/>
        <v>121.75975004184568</v>
      </c>
      <c r="H29" s="11">
        <f t="shared" si="8"/>
        <v>204.52671040299907</v>
      </c>
      <c r="I29" s="11">
        <v>21823</v>
      </c>
      <c r="J29" s="9">
        <f t="shared" si="2"/>
        <v>100</v>
      </c>
      <c r="K29" s="11">
        <v>21823</v>
      </c>
      <c r="L29" s="9">
        <f t="shared" si="3"/>
        <v>100</v>
      </c>
    </row>
    <row r="30" spans="1:12" s="13" customFormat="1" ht="47.25" x14ac:dyDescent="0.25">
      <c r="A30" s="12" t="s">
        <v>36</v>
      </c>
      <c r="B30" s="15" t="s">
        <v>41</v>
      </c>
      <c r="C30" s="11">
        <v>83971.5</v>
      </c>
      <c r="D30" s="11">
        <v>86723.9</v>
      </c>
      <c r="E30" s="11">
        <f t="shared" si="12"/>
        <v>103.27777877017796</v>
      </c>
      <c r="F30" s="11">
        <v>78230.899999999994</v>
      </c>
      <c r="G30" s="11">
        <f t="shared" si="6"/>
        <v>93.163632899257479</v>
      </c>
      <c r="H30" s="11">
        <f t="shared" si="8"/>
        <v>90.206851859752618</v>
      </c>
      <c r="I30" s="11">
        <v>71351.5</v>
      </c>
      <c r="J30" s="9">
        <f t="shared" si="2"/>
        <v>91.206288052419197</v>
      </c>
      <c r="K30" s="11">
        <v>68339.8</v>
      </c>
      <c r="L30" s="9">
        <f t="shared" si="3"/>
        <v>95.779065611795133</v>
      </c>
    </row>
    <row r="31" spans="1:12" s="13" customFormat="1" ht="31.5" x14ac:dyDescent="0.25">
      <c r="A31" s="12" t="s">
        <v>37</v>
      </c>
      <c r="B31" s="15" t="s">
        <v>42</v>
      </c>
      <c r="C31" s="11">
        <v>27037.200000000001</v>
      </c>
      <c r="D31" s="11">
        <v>31522.400000000001</v>
      </c>
      <c r="E31" s="11">
        <f t="shared" si="12"/>
        <v>116.58899590194251</v>
      </c>
      <c r="F31" s="11">
        <v>29902.9</v>
      </c>
      <c r="G31" s="11">
        <f t="shared" si="6"/>
        <v>110.59910049857234</v>
      </c>
      <c r="H31" s="11">
        <f t="shared" si="8"/>
        <v>94.862383574854704</v>
      </c>
      <c r="I31" s="11">
        <v>31939.8</v>
      </c>
      <c r="J31" s="9">
        <f t="shared" si="2"/>
        <v>106.81171391403508</v>
      </c>
      <c r="K31" s="11">
        <v>30174.3</v>
      </c>
      <c r="L31" s="9">
        <f t="shared" si="3"/>
        <v>94.472413728326416</v>
      </c>
    </row>
    <row r="32" spans="1:12" s="13" customFormat="1" x14ac:dyDescent="0.25">
      <c r="A32" s="12" t="s">
        <v>38</v>
      </c>
      <c r="B32" s="15" t="s">
        <v>43</v>
      </c>
      <c r="C32" s="11">
        <v>89998.6</v>
      </c>
      <c r="D32" s="11">
        <v>19798.599999999999</v>
      </c>
      <c r="E32" s="11">
        <f t="shared" si="12"/>
        <v>21.998786647792297</v>
      </c>
      <c r="F32" s="11">
        <v>9301.6</v>
      </c>
      <c r="G32" s="11">
        <f t="shared" si="6"/>
        <v>10.335271882007053</v>
      </c>
      <c r="H32" s="11">
        <f t="shared" si="8"/>
        <v>46.981099673714311</v>
      </c>
      <c r="I32" s="11">
        <v>8601.6</v>
      </c>
      <c r="J32" s="9">
        <f t="shared" si="2"/>
        <v>92.474413004214327</v>
      </c>
      <c r="K32" s="11">
        <v>8601.6</v>
      </c>
      <c r="L32" s="9">
        <f t="shared" si="3"/>
        <v>100</v>
      </c>
    </row>
    <row r="33" spans="1:12" x14ac:dyDescent="0.25">
      <c r="A33" s="3"/>
      <c r="B33" s="14"/>
    </row>
    <row r="34" spans="1:12" x14ac:dyDescent="0.25">
      <c r="A34" s="3"/>
      <c r="B34" s="14"/>
    </row>
    <row r="35" spans="1:12" x14ac:dyDescent="0.25">
      <c r="A35" s="3"/>
      <c r="B35" s="14"/>
    </row>
    <row r="36" spans="1:12" x14ac:dyDescent="0.25">
      <c r="A36" s="3"/>
      <c r="B36" s="14"/>
    </row>
    <row r="37" spans="1:12" x14ac:dyDescent="0.25">
      <c r="A37" s="3"/>
      <c r="B37" s="14"/>
    </row>
    <row r="38" spans="1:12" x14ac:dyDescent="0.25">
      <c r="A38" s="3"/>
      <c r="B38" s="14"/>
    </row>
    <row r="39" spans="1:12" x14ac:dyDescent="0.25">
      <c r="A39" s="3"/>
      <c r="B39" s="14"/>
    </row>
    <row r="40" spans="1:12" x14ac:dyDescent="0.25">
      <c r="A40" s="3"/>
      <c r="B40" s="14"/>
    </row>
    <row r="41" spans="1:12" x14ac:dyDescent="0.25">
      <c r="A41" s="3"/>
      <c r="B41" s="14"/>
    </row>
    <row r="42" spans="1:12" x14ac:dyDescent="0.25">
      <c r="A42" s="3"/>
      <c r="B42" s="14"/>
    </row>
    <row r="43" spans="1:12" x14ac:dyDescent="0.25">
      <c r="A43" s="3"/>
      <c r="B43" s="14"/>
      <c r="C43" s="18"/>
      <c r="D43" s="18"/>
      <c r="E43" s="18"/>
      <c r="F43" s="18"/>
      <c r="G43" s="18"/>
      <c r="H43" s="18"/>
      <c r="I43" s="18"/>
      <c r="J43" s="18"/>
      <c r="K43" s="18"/>
      <c r="L43" s="18"/>
    </row>
    <row r="44" spans="1:12" x14ac:dyDescent="0.25">
      <c r="A44" s="3"/>
      <c r="B44" s="14"/>
      <c r="C44" s="18"/>
      <c r="D44" s="18"/>
      <c r="E44" s="18"/>
      <c r="F44" s="18"/>
      <c r="G44" s="18"/>
      <c r="H44" s="18"/>
      <c r="I44" s="18"/>
      <c r="J44" s="18"/>
      <c r="K44" s="18"/>
      <c r="L44" s="18"/>
    </row>
    <row r="45" spans="1:12" x14ac:dyDescent="0.25">
      <c r="A45" s="3"/>
      <c r="B45" s="14"/>
      <c r="C45" s="18"/>
      <c r="D45" s="18"/>
      <c r="E45" s="18"/>
      <c r="F45" s="18"/>
      <c r="G45" s="18"/>
      <c r="H45" s="18"/>
      <c r="I45" s="18"/>
      <c r="J45" s="18"/>
      <c r="K45" s="18"/>
      <c r="L45" s="18"/>
    </row>
    <row r="46" spans="1:12" x14ac:dyDescent="0.25">
      <c r="A46" s="3"/>
      <c r="B46" s="14"/>
      <c r="C46" s="18"/>
      <c r="D46" s="18"/>
      <c r="E46" s="18"/>
      <c r="F46" s="18"/>
      <c r="G46" s="18"/>
      <c r="H46" s="18"/>
      <c r="I46" s="18"/>
      <c r="J46" s="18"/>
      <c r="K46" s="18"/>
      <c r="L46" s="18"/>
    </row>
    <row r="47" spans="1:12" x14ac:dyDescent="0.25">
      <c r="A47" s="3"/>
      <c r="B47" s="14"/>
      <c r="C47" s="18"/>
      <c r="D47" s="18"/>
      <c r="E47" s="18"/>
      <c r="F47" s="18"/>
      <c r="G47" s="18"/>
      <c r="H47" s="18"/>
      <c r="I47" s="18"/>
      <c r="J47" s="18"/>
      <c r="K47" s="18"/>
      <c r="L47" s="18"/>
    </row>
    <row r="48" spans="1:12" x14ac:dyDescent="0.25">
      <c r="A48" s="3"/>
      <c r="B48" s="14"/>
      <c r="C48" s="18"/>
      <c r="D48" s="18"/>
      <c r="E48" s="18"/>
      <c r="F48" s="18"/>
      <c r="G48" s="18"/>
      <c r="H48" s="18"/>
      <c r="I48" s="18"/>
      <c r="J48" s="18"/>
      <c r="K48" s="18"/>
      <c r="L48" s="18"/>
    </row>
    <row r="49" spans="1:12" x14ac:dyDescent="0.25">
      <c r="A49" s="3"/>
      <c r="B49" s="14"/>
      <c r="C49" s="18"/>
      <c r="D49" s="18"/>
      <c r="E49" s="18"/>
      <c r="F49" s="18"/>
      <c r="G49" s="18"/>
      <c r="H49" s="18"/>
      <c r="I49" s="18"/>
      <c r="J49" s="18"/>
      <c r="K49" s="18"/>
      <c r="L49" s="18"/>
    </row>
    <row r="50" spans="1:12" x14ac:dyDescent="0.25">
      <c r="A50" s="3"/>
      <c r="B50" s="14"/>
      <c r="C50" s="18"/>
      <c r="D50" s="18"/>
      <c r="E50" s="18"/>
      <c r="F50" s="18"/>
      <c r="G50" s="18"/>
      <c r="H50" s="18"/>
      <c r="I50" s="18"/>
      <c r="J50" s="18"/>
      <c r="K50" s="18"/>
      <c r="L50" s="18"/>
    </row>
    <row r="51" spans="1:12" x14ac:dyDescent="0.25">
      <c r="A51" s="3"/>
      <c r="B51" s="14"/>
      <c r="C51" s="18"/>
      <c r="D51" s="18"/>
      <c r="E51" s="18"/>
      <c r="F51" s="18"/>
      <c r="G51" s="18"/>
      <c r="H51" s="18"/>
      <c r="I51" s="18"/>
      <c r="J51" s="18"/>
      <c r="K51" s="18"/>
      <c r="L51" s="18"/>
    </row>
    <row r="52" spans="1:12" x14ac:dyDescent="0.25">
      <c r="A52" s="3"/>
      <c r="B52" s="14"/>
      <c r="C52" s="18"/>
      <c r="D52" s="18"/>
      <c r="E52" s="18"/>
      <c r="F52" s="18"/>
      <c r="G52" s="18"/>
      <c r="H52" s="18"/>
      <c r="I52" s="18"/>
      <c r="J52" s="18"/>
      <c r="K52" s="18"/>
      <c r="L52" s="18"/>
    </row>
    <row r="53" spans="1:12" x14ac:dyDescent="0.25">
      <c r="A53" s="3"/>
      <c r="B53" s="14"/>
      <c r="C53" s="18"/>
      <c r="D53" s="18"/>
      <c r="E53" s="18"/>
      <c r="F53" s="18"/>
      <c r="G53" s="18"/>
      <c r="H53" s="18"/>
      <c r="I53" s="18"/>
      <c r="J53" s="18"/>
      <c r="K53" s="18"/>
      <c r="L53" s="18"/>
    </row>
    <row r="54" spans="1:12" x14ac:dyDescent="0.25">
      <c r="A54" s="3"/>
      <c r="B54" s="14"/>
      <c r="C54" s="18"/>
      <c r="D54" s="18"/>
      <c r="E54" s="18"/>
      <c r="F54" s="18"/>
      <c r="G54" s="18"/>
      <c r="H54" s="18"/>
      <c r="I54" s="18"/>
      <c r="J54" s="18"/>
      <c r="K54" s="18"/>
      <c r="L54" s="18"/>
    </row>
    <row r="55" spans="1:12" x14ac:dyDescent="0.25">
      <c r="A55" s="3"/>
      <c r="B55" s="14"/>
      <c r="C55" s="18"/>
      <c r="D55" s="18"/>
      <c r="E55" s="18"/>
      <c r="F55" s="18"/>
      <c r="G55" s="18"/>
      <c r="H55" s="18"/>
      <c r="I55" s="18"/>
      <c r="J55" s="18"/>
      <c r="K55" s="18"/>
      <c r="L55" s="18"/>
    </row>
    <row r="56" spans="1:12" x14ac:dyDescent="0.25">
      <c r="A56" s="3"/>
      <c r="B56" s="14"/>
      <c r="C56" s="18"/>
      <c r="D56" s="18"/>
      <c r="E56" s="18"/>
      <c r="F56" s="18"/>
      <c r="G56" s="18"/>
      <c r="H56" s="18"/>
      <c r="I56" s="18"/>
      <c r="J56" s="18"/>
      <c r="K56" s="18"/>
      <c r="L56" s="18"/>
    </row>
    <row r="57" spans="1:12" x14ac:dyDescent="0.25">
      <c r="A57" s="3"/>
      <c r="B57" s="14"/>
      <c r="C57" s="18"/>
      <c r="D57" s="18"/>
      <c r="E57" s="18"/>
      <c r="F57" s="18"/>
      <c r="G57" s="18"/>
      <c r="H57" s="18"/>
      <c r="I57" s="18"/>
      <c r="J57" s="18"/>
      <c r="K57" s="18"/>
      <c r="L57" s="18"/>
    </row>
    <row r="58" spans="1:12" x14ac:dyDescent="0.25">
      <c r="A58" s="3"/>
      <c r="B58" s="14"/>
      <c r="C58" s="18"/>
      <c r="D58" s="18"/>
      <c r="E58" s="18"/>
      <c r="F58" s="18"/>
      <c r="G58" s="18"/>
      <c r="H58" s="18"/>
      <c r="I58" s="18"/>
      <c r="J58" s="18"/>
      <c r="K58" s="18"/>
      <c r="L58" s="18"/>
    </row>
    <row r="59" spans="1:12" x14ac:dyDescent="0.25">
      <c r="A59" s="3"/>
      <c r="B59" s="14"/>
      <c r="C59" s="18"/>
      <c r="D59" s="18"/>
      <c r="E59" s="18"/>
      <c r="F59" s="18"/>
      <c r="G59" s="18"/>
      <c r="H59" s="18"/>
      <c r="I59" s="18"/>
      <c r="J59" s="18"/>
      <c r="K59" s="18"/>
      <c r="L59" s="18"/>
    </row>
    <row r="60" spans="1:12" x14ac:dyDescent="0.25">
      <c r="A60" s="3"/>
      <c r="B60" s="14"/>
      <c r="C60" s="18"/>
      <c r="D60" s="18"/>
      <c r="E60" s="18"/>
      <c r="F60" s="18"/>
      <c r="G60" s="18"/>
      <c r="H60" s="18"/>
      <c r="I60" s="18"/>
      <c r="J60" s="18"/>
      <c r="K60" s="18"/>
      <c r="L60" s="18"/>
    </row>
    <row r="61" spans="1:12" x14ac:dyDescent="0.25">
      <c r="A61" s="3"/>
      <c r="B61" s="14"/>
      <c r="C61" s="18"/>
      <c r="D61" s="18"/>
      <c r="E61" s="18"/>
      <c r="F61" s="18"/>
      <c r="G61" s="18"/>
      <c r="H61" s="18"/>
      <c r="I61" s="18"/>
      <c r="J61" s="18"/>
      <c r="K61" s="18"/>
      <c r="L61" s="18"/>
    </row>
    <row r="62" spans="1:12" x14ac:dyDescent="0.25">
      <c r="A62" s="3"/>
      <c r="B62" s="14"/>
      <c r="C62" s="18"/>
      <c r="D62" s="18"/>
      <c r="E62" s="18"/>
      <c r="F62" s="18"/>
      <c r="G62" s="18"/>
      <c r="H62" s="18"/>
      <c r="I62" s="18"/>
      <c r="J62" s="18"/>
      <c r="K62" s="18"/>
      <c r="L62" s="18"/>
    </row>
    <row r="63" spans="1:12" x14ac:dyDescent="0.25">
      <c r="A63" s="3"/>
      <c r="B63" s="14"/>
      <c r="C63" s="18"/>
      <c r="D63" s="18"/>
      <c r="E63" s="18"/>
      <c r="F63" s="18"/>
      <c r="G63" s="18"/>
      <c r="H63" s="18"/>
      <c r="I63" s="18"/>
      <c r="J63" s="18"/>
      <c r="K63" s="18"/>
      <c r="L63" s="18"/>
    </row>
    <row r="64" spans="1:12" x14ac:dyDescent="0.25">
      <c r="A64" s="3"/>
      <c r="B64" s="14"/>
      <c r="C64" s="18"/>
      <c r="D64" s="18"/>
      <c r="E64" s="18"/>
      <c r="F64" s="18"/>
      <c r="G64" s="18"/>
      <c r="H64" s="18"/>
      <c r="I64" s="18"/>
      <c r="J64" s="18"/>
      <c r="K64" s="18"/>
      <c r="L64" s="18"/>
    </row>
    <row r="65" spans="1:12" x14ac:dyDescent="0.25">
      <c r="A65" s="3"/>
      <c r="B65" s="14"/>
      <c r="C65" s="18"/>
      <c r="D65" s="18"/>
      <c r="E65" s="18"/>
      <c r="F65" s="18"/>
      <c r="G65" s="18"/>
      <c r="H65" s="18"/>
      <c r="I65" s="18"/>
      <c r="J65" s="18"/>
      <c r="K65" s="18"/>
      <c r="L65" s="18"/>
    </row>
    <row r="66" spans="1:12" x14ac:dyDescent="0.25">
      <c r="A66" s="3"/>
      <c r="B66" s="14"/>
      <c r="C66" s="18"/>
      <c r="D66" s="18"/>
      <c r="E66" s="18"/>
      <c r="F66" s="18"/>
      <c r="G66" s="18"/>
      <c r="H66" s="18"/>
      <c r="I66" s="18"/>
      <c r="J66" s="18"/>
      <c r="K66" s="18"/>
      <c r="L66" s="18"/>
    </row>
    <row r="67" spans="1:12" x14ac:dyDescent="0.25">
      <c r="A67" s="3"/>
      <c r="B67" s="14"/>
      <c r="C67" s="18"/>
      <c r="D67" s="18"/>
      <c r="E67" s="18"/>
      <c r="F67" s="18"/>
      <c r="G67" s="18"/>
      <c r="H67" s="18"/>
      <c r="I67" s="18"/>
      <c r="J67" s="18"/>
      <c r="K67" s="18"/>
      <c r="L67" s="18"/>
    </row>
    <row r="68" spans="1:12" x14ac:dyDescent="0.25">
      <c r="A68" s="3"/>
      <c r="B68" s="14"/>
      <c r="C68" s="18"/>
      <c r="D68" s="18"/>
      <c r="E68" s="18"/>
      <c r="F68" s="18"/>
      <c r="G68" s="18"/>
      <c r="H68" s="18"/>
      <c r="I68" s="18"/>
      <c r="J68" s="18"/>
      <c r="K68" s="18"/>
      <c r="L68" s="18"/>
    </row>
    <row r="69" spans="1:12" x14ac:dyDescent="0.25">
      <c r="A69" s="3"/>
      <c r="B69" s="14"/>
      <c r="C69" s="18"/>
      <c r="D69" s="18"/>
      <c r="E69" s="18"/>
      <c r="F69" s="18"/>
      <c r="G69" s="18"/>
      <c r="H69" s="18"/>
      <c r="I69" s="18"/>
      <c r="J69" s="18"/>
      <c r="K69" s="18"/>
      <c r="L69" s="18"/>
    </row>
    <row r="70" spans="1:12" x14ac:dyDescent="0.25">
      <c r="A70" s="3"/>
      <c r="B70" s="14"/>
      <c r="C70" s="18"/>
      <c r="D70" s="18"/>
      <c r="E70" s="18"/>
      <c r="F70" s="18"/>
      <c r="G70" s="18"/>
      <c r="H70" s="18"/>
      <c r="I70" s="18"/>
      <c r="J70" s="18"/>
      <c r="K70" s="18"/>
      <c r="L70" s="18"/>
    </row>
    <row r="71" spans="1:12" x14ac:dyDescent="0.25">
      <c r="A71" s="3"/>
      <c r="B71" s="14"/>
      <c r="C71" s="18"/>
      <c r="D71" s="18"/>
      <c r="E71" s="18"/>
      <c r="F71" s="18"/>
      <c r="G71" s="18"/>
      <c r="H71" s="18"/>
      <c r="I71" s="18"/>
      <c r="J71" s="18"/>
      <c r="K71" s="18"/>
      <c r="L71" s="18"/>
    </row>
    <row r="72" spans="1:12" x14ac:dyDescent="0.25">
      <c r="A72" s="3"/>
      <c r="B72" s="14"/>
      <c r="C72" s="18"/>
      <c r="D72" s="18"/>
      <c r="E72" s="18"/>
      <c r="F72" s="18"/>
      <c r="G72" s="18"/>
      <c r="H72" s="18"/>
      <c r="I72" s="18"/>
      <c r="J72" s="18"/>
      <c r="K72" s="18"/>
      <c r="L72" s="18"/>
    </row>
    <row r="73" spans="1:12" x14ac:dyDescent="0.25">
      <c r="A73" s="3"/>
      <c r="B73" s="14"/>
      <c r="C73" s="18"/>
      <c r="D73" s="18"/>
      <c r="E73" s="18"/>
      <c r="F73" s="18"/>
      <c r="G73" s="18"/>
      <c r="H73" s="18"/>
      <c r="I73" s="18"/>
      <c r="J73" s="18"/>
      <c r="K73" s="18"/>
      <c r="L73" s="18"/>
    </row>
    <row r="74" spans="1:12" x14ac:dyDescent="0.25">
      <c r="A74" s="3"/>
      <c r="B74" s="14"/>
      <c r="C74" s="18"/>
      <c r="D74" s="18"/>
      <c r="E74" s="18"/>
      <c r="F74" s="18"/>
      <c r="G74" s="18"/>
      <c r="H74" s="18"/>
      <c r="I74" s="18"/>
      <c r="J74" s="18"/>
      <c r="K74" s="18"/>
      <c r="L74" s="18"/>
    </row>
    <row r="75" spans="1:12" x14ac:dyDescent="0.25">
      <c r="A75" s="3"/>
      <c r="B75" s="14"/>
      <c r="C75" s="18"/>
      <c r="D75" s="18"/>
      <c r="E75" s="18"/>
      <c r="F75" s="18"/>
      <c r="G75" s="18"/>
      <c r="H75" s="18"/>
      <c r="I75" s="18"/>
      <c r="J75" s="18"/>
      <c r="K75" s="18"/>
      <c r="L75" s="18"/>
    </row>
    <row r="76" spans="1:12" x14ac:dyDescent="0.25">
      <c r="A76" s="3"/>
      <c r="B76" s="14"/>
      <c r="C76" s="18"/>
      <c r="D76" s="18"/>
      <c r="E76" s="18"/>
      <c r="F76" s="18"/>
      <c r="G76" s="18"/>
      <c r="H76" s="18"/>
      <c r="I76" s="18"/>
      <c r="J76" s="18"/>
      <c r="K76" s="18"/>
      <c r="L76" s="18"/>
    </row>
    <row r="77" spans="1:12" x14ac:dyDescent="0.25">
      <c r="A77" s="3"/>
      <c r="B77" s="14"/>
      <c r="C77" s="18"/>
      <c r="D77" s="18"/>
      <c r="E77" s="18"/>
      <c r="F77" s="18"/>
      <c r="G77" s="18"/>
      <c r="H77" s="18"/>
      <c r="I77" s="18"/>
      <c r="J77" s="18"/>
      <c r="K77" s="18"/>
      <c r="L77" s="18"/>
    </row>
  </sheetData>
  <sheetProtection selectLockedCells="1" selectUnlockedCells="1"/>
  <mergeCells count="12">
    <mergeCell ref="I6:I7"/>
    <mergeCell ref="K6:K7"/>
    <mergeCell ref="A4:L4"/>
    <mergeCell ref="J6:J7"/>
    <mergeCell ref="L6:L7"/>
    <mergeCell ref="A6:A7"/>
    <mergeCell ref="B6:B7"/>
    <mergeCell ref="C6:C7"/>
    <mergeCell ref="D6:D7"/>
    <mergeCell ref="E6:E7"/>
    <mergeCell ref="F6:F7"/>
    <mergeCell ref="G6:H6"/>
  </mergeCells>
  <pageMargins left="0" right="0" top="0.39370078740157483" bottom="0" header="0.19685039370078741" footer="0.31496062992125984"/>
  <pageSetup paperSize="9" scale="67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patrusheva</dc:creator>
  <cp:lastModifiedBy>user4</cp:lastModifiedBy>
  <cp:lastPrinted>2023-11-08T13:30:11Z</cp:lastPrinted>
  <dcterms:created xsi:type="dcterms:W3CDTF">2019-03-13T11:13:00Z</dcterms:created>
  <dcterms:modified xsi:type="dcterms:W3CDTF">2023-11-13T14:07:20Z</dcterms:modified>
</cp:coreProperties>
</file>